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Ավագանի 2026\Նիստ 9\"/>
    </mc:Choice>
  </mc:AlternateContent>
  <bookViews>
    <workbookView xWindow="0" yWindow="0" windowWidth="28800" windowHeight="11430"/>
  </bookViews>
  <sheets>
    <sheet name="F22" sheetId="16" r:id="rId1"/>
  </sheets>
  <calcPr calcId="162913"/>
</workbook>
</file>

<file path=xl/calcChain.xml><?xml version="1.0" encoding="utf-8"?>
<calcChain xmlns="http://schemas.openxmlformats.org/spreadsheetml/2006/main">
  <c r="I58" i="16" l="1"/>
  <c r="I59" i="16"/>
  <c r="I60" i="16"/>
  <c r="I62" i="16"/>
  <c r="I61" i="16"/>
  <c r="F61" i="16"/>
  <c r="I57" i="16"/>
  <c r="I47" i="16"/>
  <c r="I37" i="16"/>
  <c r="I38" i="16"/>
  <c r="I39" i="16"/>
  <c r="I36" i="16"/>
  <c r="F36" i="16"/>
  <c r="F40" i="16"/>
  <c r="I32" i="16"/>
  <c r="F32" i="16"/>
  <c r="I33" i="16"/>
  <c r="I34" i="16"/>
  <c r="I26" i="16"/>
  <c r="F26" i="16"/>
  <c r="F30" i="16"/>
  <c r="I27" i="16"/>
  <c r="I28" i="16"/>
  <c r="I29" i="16"/>
  <c r="F29" i="16"/>
  <c r="I24" i="16"/>
  <c r="F24" i="16"/>
  <c r="I25" i="16"/>
  <c r="I23" i="16"/>
  <c r="F23" i="16"/>
  <c r="I15" i="16"/>
  <c r="I16" i="16"/>
  <c r="I17" i="16"/>
  <c r="F17" i="16"/>
  <c r="I18" i="16"/>
  <c r="F18" i="16"/>
  <c r="I19" i="16"/>
  <c r="I20" i="16"/>
  <c r="I21" i="16"/>
  <c r="F21" i="16"/>
  <c r="I14" i="16"/>
  <c r="F14" i="16"/>
  <c r="G30" i="16"/>
  <c r="G22" i="16"/>
  <c r="K30" i="16"/>
  <c r="K69" i="16"/>
  <c r="G68" i="16"/>
  <c r="H68" i="16"/>
  <c r="I68" i="16"/>
  <c r="J68" i="16"/>
  <c r="K68" i="16"/>
  <c r="L68" i="16"/>
  <c r="M68" i="16"/>
  <c r="N68" i="16"/>
  <c r="O68" i="16"/>
  <c r="P68" i="16"/>
  <c r="Q68" i="16"/>
  <c r="K62" i="16"/>
  <c r="K56" i="16"/>
  <c r="K48" i="16"/>
  <c r="K40" i="16"/>
  <c r="K22" i="16"/>
  <c r="K35" i="16"/>
  <c r="F64" i="16"/>
  <c r="F65" i="16"/>
  <c r="F66" i="16"/>
  <c r="F67" i="16"/>
  <c r="F63" i="16"/>
  <c r="F68" i="16"/>
  <c r="F52" i="16"/>
  <c r="F53" i="16"/>
  <c r="F54" i="16"/>
  <c r="F55" i="16"/>
  <c r="F42" i="16"/>
  <c r="F43" i="16"/>
  <c r="F44" i="16"/>
  <c r="F45" i="16"/>
  <c r="F48" i="16"/>
  <c r="F46" i="16"/>
  <c r="F41" i="16"/>
  <c r="F33" i="16"/>
  <c r="F31" i="16"/>
  <c r="F25" i="16"/>
  <c r="F27" i="16"/>
  <c r="F28" i="16"/>
  <c r="I56" i="16"/>
  <c r="I48" i="16"/>
  <c r="H62" i="16"/>
  <c r="H56" i="16"/>
  <c r="H48" i="16"/>
  <c r="H40" i="16"/>
  <c r="H35" i="16"/>
  <c r="H30" i="16"/>
  <c r="H22" i="16"/>
  <c r="G62" i="16"/>
  <c r="G56" i="16"/>
  <c r="G48" i="16"/>
  <c r="G40" i="16"/>
  <c r="G35" i="16"/>
  <c r="M49" i="16"/>
  <c r="F49" i="16"/>
  <c r="M37" i="16"/>
  <c r="F37" i="16"/>
  <c r="M26" i="16"/>
  <c r="M14" i="16"/>
  <c r="M15" i="16"/>
  <c r="F15" i="16"/>
  <c r="M16" i="16"/>
  <c r="F16" i="16"/>
  <c r="M17" i="16"/>
  <c r="M18" i="16"/>
  <c r="M19" i="16"/>
  <c r="F19" i="16"/>
  <c r="M20" i="16"/>
  <c r="F20" i="16"/>
  <c r="M21" i="16"/>
  <c r="M30" i="16"/>
  <c r="L30" i="16"/>
  <c r="I30" i="16"/>
  <c r="M32" i="16"/>
  <c r="M34" i="16"/>
  <c r="M35" i="16"/>
  <c r="F34" i="16"/>
  <c r="J62" i="16"/>
  <c r="L62" i="16"/>
  <c r="N62" i="16"/>
  <c r="O62" i="16"/>
  <c r="P62" i="16"/>
  <c r="Q62" i="16"/>
  <c r="J56" i="16"/>
  <c r="L56" i="16"/>
  <c r="N56" i="16"/>
  <c r="O56" i="16"/>
  <c r="P56" i="16"/>
  <c r="Q56" i="16"/>
  <c r="J48" i="16"/>
  <c r="L48" i="16"/>
  <c r="N48" i="16"/>
  <c r="O48" i="16"/>
  <c r="P48" i="16"/>
  <c r="Q48" i="16"/>
  <c r="J35" i="16"/>
  <c r="L35" i="16"/>
  <c r="N35" i="16"/>
  <c r="O35" i="16"/>
  <c r="P35" i="16"/>
  <c r="Q35" i="16"/>
  <c r="J40" i="16"/>
  <c r="L40" i="16"/>
  <c r="N40" i="16"/>
  <c r="O40" i="16"/>
  <c r="P40" i="16"/>
  <c r="Q40" i="16"/>
  <c r="J30" i="16"/>
  <c r="N30" i="16"/>
  <c r="O30" i="16"/>
  <c r="P30" i="16"/>
  <c r="Q30" i="16"/>
  <c r="J22" i="16"/>
  <c r="J69" i="16"/>
  <c r="L22" i="16"/>
  <c r="N22" i="16"/>
  <c r="N69" i="16"/>
  <c r="O22" i="16"/>
  <c r="O69" i="16"/>
  <c r="P22" i="16"/>
  <c r="P69" i="16"/>
  <c r="Q22" i="16"/>
  <c r="Q69" i="16"/>
  <c r="M58" i="16"/>
  <c r="F58" i="16"/>
  <c r="M59" i="16"/>
  <c r="F59" i="16"/>
  <c r="M60" i="16"/>
  <c r="F60" i="16"/>
  <c r="M61" i="16"/>
  <c r="M57" i="16"/>
  <c r="F57" i="16"/>
  <c r="M51" i="16"/>
  <c r="F51" i="16"/>
  <c r="M50" i="16"/>
  <c r="M56" i="16"/>
  <c r="F50" i="16"/>
  <c r="F56" i="16"/>
  <c r="M47" i="16"/>
  <c r="F47" i="16"/>
  <c r="M38" i="16"/>
  <c r="F38" i="16"/>
  <c r="M39" i="16"/>
  <c r="F39" i="16"/>
  <c r="M36" i="16"/>
  <c r="M40" i="16"/>
  <c r="G69" i="16"/>
  <c r="H69" i="16"/>
  <c r="M48" i="16"/>
  <c r="L69" i="16"/>
  <c r="F35" i="16"/>
  <c r="F62" i="16"/>
  <c r="F22" i="16"/>
  <c r="F69" i="16"/>
  <c r="M62" i="16"/>
  <c r="M22" i="16"/>
  <c r="M69" i="16"/>
  <c r="I22" i="16"/>
  <c r="I35" i="16"/>
  <c r="I40" i="16"/>
  <c r="I69" i="16"/>
</calcChain>
</file>

<file path=xl/sharedStrings.xml><?xml version="1.0" encoding="utf-8"?>
<sst xmlns="http://schemas.openxmlformats.org/spreadsheetml/2006/main" count="106" uniqueCount="90">
  <si>
    <t>NN</t>
  </si>
  <si>
    <t>2.1.1</t>
  </si>
  <si>
    <t>2.1.2</t>
  </si>
  <si>
    <t>1.2.1</t>
  </si>
  <si>
    <t>1.2.2</t>
  </si>
  <si>
    <t>1.2.3</t>
  </si>
  <si>
    <t>5.1.1</t>
  </si>
  <si>
    <t>5.1.2</t>
  </si>
  <si>
    <t>5.1.3</t>
  </si>
  <si>
    <t>Ա</t>
  </si>
  <si>
    <t>Բ</t>
  </si>
  <si>
    <t>Գ</t>
  </si>
  <si>
    <t xml:space="preserve">  այլ բազմամյա</t>
  </si>
  <si>
    <t>Ընդամենը ¥2+3+4+8+12¤</t>
  </si>
  <si>
    <t xml:space="preserve"> ընդամենը (5+6+7)</t>
  </si>
  <si>
    <t xml:space="preserve"> ընդամենը (9+10+11)</t>
  </si>
  <si>
    <t xml:space="preserve">Ընդամենը </t>
  </si>
  <si>
    <t>(Կոդ)</t>
  </si>
  <si>
    <t>Կոդի NN</t>
  </si>
  <si>
    <t xml:space="preserve">  խաղոոի այգի</t>
  </si>
  <si>
    <t>կապի</t>
  </si>
  <si>
    <t>բնապահպանական</t>
  </si>
  <si>
    <t xml:space="preserve"> պետական</t>
  </si>
  <si>
    <t>հանգստի</t>
  </si>
  <si>
    <t>7. Անտառային</t>
  </si>
  <si>
    <t>անտառ</t>
  </si>
  <si>
    <t>ԸՆԴԱՄԵՆԸ ՀՈՂԵՐ ¥1+2+3+4+5+6+7+8+9¤</t>
  </si>
  <si>
    <t>Մարզ</t>
  </si>
  <si>
    <t>(հեկտարներով)</t>
  </si>
  <si>
    <t>վարելահող</t>
  </si>
  <si>
    <t>բազմ տնկարկներ, ընդամենը</t>
  </si>
  <si>
    <t>արոտ</t>
  </si>
  <si>
    <t>2.Բնակավայրերի</t>
  </si>
  <si>
    <t xml:space="preserve">   այգեգործական (ամառ-ն)</t>
  </si>
  <si>
    <t>այլ հողեր</t>
  </si>
  <si>
    <t>պահեստարանների</t>
  </si>
  <si>
    <t>Էներգետիկայի</t>
  </si>
  <si>
    <t>տրանսպորտի</t>
  </si>
  <si>
    <t xml:space="preserve">           արգելավայրեր</t>
  </si>
  <si>
    <t xml:space="preserve">               ազգային պարկեր</t>
  </si>
  <si>
    <t>առողջարարական</t>
  </si>
  <si>
    <t>8. Ջրային</t>
  </si>
  <si>
    <t>գետեր</t>
  </si>
  <si>
    <t>ջրամբարներ</t>
  </si>
  <si>
    <t>լճեր</t>
  </si>
  <si>
    <t>ճահիճներ</t>
  </si>
  <si>
    <t>ՀՀ իրավաբանական անձանց</t>
  </si>
  <si>
    <t>Հ Ա Շ Վ Ե Տ Վ Ո Ւ Թ Յ Ո Ւ Ն</t>
  </si>
  <si>
    <t>(անվանում)</t>
  </si>
  <si>
    <t>Նպատակային Նշանակություն</t>
  </si>
  <si>
    <t>տրված վարձակալության</t>
  </si>
  <si>
    <t>1. Գյուղատնտեսա կան</t>
  </si>
  <si>
    <t>այդ թվումª պտղատու այգի</t>
  </si>
  <si>
    <t>բնակելի կառուցապատման</t>
  </si>
  <si>
    <t xml:space="preserve">այդ թվումª  տնամերձ հողեր </t>
  </si>
  <si>
    <t>հասարակական կառուցապ.</t>
  </si>
  <si>
    <t>խառը կառուցապատման</t>
  </si>
  <si>
    <t xml:space="preserve">արդյունաբերության  </t>
  </si>
  <si>
    <t>գյուղտնտեսական, արտադր.</t>
  </si>
  <si>
    <t>այդ թվումª արգելոցներ</t>
  </si>
  <si>
    <t>6.Հատուկ նշանակության</t>
  </si>
  <si>
    <t>9. Պահուստային</t>
  </si>
  <si>
    <t>աղուտներ</t>
  </si>
  <si>
    <t>ավազուտներ</t>
  </si>
  <si>
    <t>թփուտ</t>
  </si>
  <si>
    <t>Համայնք</t>
  </si>
  <si>
    <t xml:space="preserve">Հողատեսք,  գործառնական նշանակություն </t>
  </si>
  <si>
    <t xml:space="preserve">ՀՀ քաղաքացիների </t>
  </si>
  <si>
    <t>խոտհարք</t>
  </si>
  <si>
    <t>այլ հողատեսքեր</t>
  </si>
  <si>
    <t xml:space="preserve">կոմունալ ենթակառուցվածք </t>
  </si>
  <si>
    <t>5. Հատուկ պահպանվող տարածքների</t>
  </si>
  <si>
    <t>ջրանցքներ</t>
  </si>
  <si>
    <t>տրված անհատույց օգտագործման</t>
  </si>
  <si>
    <t>ընդհանուր   օգտագործման</t>
  </si>
  <si>
    <t>ընդերք օգտագործման</t>
  </si>
  <si>
    <t>4.Էներգետիկայի, տրանսպորտի, կապի, կոմունալ ենթակ. օբ.</t>
  </si>
  <si>
    <t>այլ անօգտագործելի  հողեր</t>
  </si>
  <si>
    <t>Ձև N</t>
  </si>
  <si>
    <t xml:space="preserve"> հողային   ֆոնդի   առկայության   և   բաշխման</t>
  </si>
  <si>
    <t>Օտար պետութ-ի, կազմ-ի և  ՀՀ-ում կաց-ն  հատուկ  կարգավիճակ  ունեցող  անձանց</t>
  </si>
  <si>
    <t>օգտագործ ման և վարձակալության չտրված</t>
  </si>
  <si>
    <t>օգտագործման և վարձակալության չտրված</t>
  </si>
  <si>
    <t>3. Արդյունաբ., ընդերքօգտ. և այլ արտ. նշանակութ. օբ.</t>
  </si>
  <si>
    <t>պատմական և մշակութային</t>
  </si>
  <si>
    <t>հիդրոտեխ. և ջրտնտ. այլ օբ.</t>
  </si>
  <si>
    <t>Վայոց Ձոր</t>
  </si>
  <si>
    <t>Եղեգնաձոր</t>
  </si>
  <si>
    <t xml:space="preserve">   </t>
  </si>
  <si>
    <t>(ըստ նպատակային նշանակության, հողատեսքերի ու գործառնական նշանակության և սեփականության սուբյեկտների, առ  01/07/2026թ.)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</si>
</sst>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000"/>
  </numFmts>
  <fonts count="5" x14ac:knownFonts="1">
    <font>
      <sz val="10"/>
      <name val="Arial"/>
    </font>
    <font>
      <sz val="1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textRotation="9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0" fontId="2" fillId="0" borderId="0" xfId="0" applyFont="1" applyAlignment="1"/>
    <xf numFmtId="0" fontId="2" fillId="0" borderId="0" xfId="0" applyFont="1" applyAlignment="1">
      <alignment textRotation="90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textRotation="90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2" fontId="3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173" fontId="1" fillId="0" borderId="0" xfId="0" applyNumberFormat="1" applyFont="1" applyAlignment="1"/>
    <xf numFmtId="173" fontId="1" fillId="0" borderId="0" xfId="0" applyNumberFormat="1" applyFont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173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/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73" fontId="2" fillId="0" borderId="13" xfId="0" applyNumberFormat="1" applyFont="1" applyFill="1" applyBorder="1" applyAlignment="1">
      <alignment horizontal="center" vertical="center"/>
    </xf>
    <xf numFmtId="173" fontId="2" fillId="0" borderId="6" xfId="0" applyNumberFormat="1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3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2" fillId="0" borderId="19" xfId="0" applyFont="1" applyFill="1" applyBorder="1" applyAlignment="1"/>
    <xf numFmtId="0" fontId="2" fillId="0" borderId="20" xfId="0" applyFont="1" applyFill="1" applyBorder="1" applyAlignment="1"/>
    <xf numFmtId="0" fontId="2" fillId="0" borderId="21" xfId="0" applyFont="1" applyBorder="1" applyAlignment="1">
      <alignment horizontal="center"/>
    </xf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tabSelected="1" zoomScale="80" zoomScaleNormal="80" workbookViewId="0">
      <selection activeCell="F66" sqref="F66"/>
    </sheetView>
  </sheetViews>
  <sheetFormatPr defaultRowHeight="13.5" x14ac:dyDescent="0.25"/>
  <cols>
    <col min="1" max="1" width="9.42578125" style="3" customWidth="1"/>
    <col min="2" max="2" width="23" style="3" customWidth="1"/>
    <col min="3" max="3" width="9.140625" style="3"/>
    <col min="4" max="4" width="22.28515625" style="3" customWidth="1"/>
    <col min="5" max="5" width="6.85546875" style="61" customWidth="1"/>
    <col min="6" max="6" width="18.42578125" style="61" customWidth="1"/>
    <col min="7" max="7" width="14.5703125" style="61" customWidth="1"/>
    <col min="8" max="8" width="13.42578125" style="61" customWidth="1"/>
    <col min="9" max="9" width="14.140625" style="61" customWidth="1"/>
    <col min="10" max="10" width="11.28515625" style="61" customWidth="1"/>
    <col min="11" max="12" width="12.7109375" style="61" customWidth="1"/>
    <col min="13" max="13" width="12.42578125" style="61" customWidth="1"/>
    <col min="14" max="16" width="11.140625" style="61" customWidth="1"/>
    <col min="17" max="17" width="12.28515625" style="61" customWidth="1"/>
    <col min="18" max="16384" width="9.140625" style="3"/>
  </cols>
  <sheetData>
    <row r="1" spans="1:18" ht="16.5" x14ac:dyDescent="0.3">
      <c r="A1" s="10"/>
      <c r="B1" s="11"/>
      <c r="C1" s="78" t="s">
        <v>47</v>
      </c>
      <c r="D1" s="79"/>
      <c r="E1" s="79"/>
      <c r="F1" s="79"/>
      <c r="G1" s="79"/>
      <c r="H1" s="79"/>
      <c r="I1" s="79"/>
      <c r="J1" s="79"/>
      <c r="K1" s="79"/>
      <c r="L1" s="79"/>
      <c r="M1" s="28"/>
      <c r="N1" s="28"/>
      <c r="O1" s="29" t="s">
        <v>78</v>
      </c>
      <c r="P1" s="30">
        <v>22</v>
      </c>
      <c r="Q1" s="28"/>
    </row>
    <row r="2" spans="1:18" ht="16.5" x14ac:dyDescent="0.3">
      <c r="A2" s="12"/>
      <c r="B2" s="11"/>
      <c r="C2" s="121" t="s">
        <v>79</v>
      </c>
      <c r="D2" s="121"/>
      <c r="E2" s="121"/>
      <c r="F2" s="121"/>
      <c r="G2" s="121"/>
      <c r="H2" s="121"/>
      <c r="I2" s="121"/>
      <c r="J2" s="121"/>
      <c r="K2" s="121"/>
      <c r="L2" s="121"/>
      <c r="M2" s="31"/>
      <c r="N2" s="31"/>
      <c r="O2" s="31"/>
      <c r="P2" s="31"/>
      <c r="Q2" s="31"/>
      <c r="R2" s="4"/>
    </row>
    <row r="3" spans="1:18" ht="16.5" x14ac:dyDescent="0.3">
      <c r="A3" s="121" t="s">
        <v>89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31"/>
      <c r="R3" s="4"/>
    </row>
    <row r="4" spans="1:18" ht="16.5" x14ac:dyDescent="0.3">
      <c r="A4" s="13"/>
      <c r="B4" s="14"/>
      <c r="C4" s="13"/>
      <c r="D4" s="1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4"/>
    </row>
    <row r="5" spans="1:18" ht="16.5" x14ac:dyDescent="0.3">
      <c r="A5" s="13"/>
      <c r="B5" s="14"/>
      <c r="C5" s="117" t="s">
        <v>27</v>
      </c>
      <c r="D5" s="118"/>
      <c r="E5" s="80" t="s">
        <v>86</v>
      </c>
      <c r="F5" s="81"/>
      <c r="G5" s="81"/>
      <c r="H5" s="81"/>
      <c r="I5" s="32"/>
      <c r="J5" s="32"/>
      <c r="K5" s="33"/>
      <c r="L5" s="34">
        <v>10</v>
      </c>
      <c r="M5" s="35"/>
      <c r="N5" s="35"/>
      <c r="O5" s="33"/>
      <c r="P5" s="33"/>
      <c r="Q5" s="33"/>
      <c r="R5" s="6"/>
    </row>
    <row r="6" spans="1:18" ht="16.5" x14ac:dyDescent="0.3">
      <c r="A6" s="13"/>
      <c r="B6" s="14"/>
      <c r="C6" s="13"/>
      <c r="D6" s="15"/>
      <c r="E6" s="119" t="s">
        <v>48</v>
      </c>
      <c r="F6" s="119"/>
      <c r="G6" s="35"/>
      <c r="H6" s="35"/>
      <c r="I6" s="35"/>
      <c r="J6" s="35"/>
      <c r="K6" s="33"/>
      <c r="L6" s="36" t="s">
        <v>17</v>
      </c>
      <c r="M6" s="37"/>
      <c r="N6" s="37"/>
      <c r="O6" s="33"/>
      <c r="P6" s="33"/>
      <c r="Q6" s="33"/>
      <c r="R6" s="6"/>
    </row>
    <row r="7" spans="1:18" ht="16.5" x14ac:dyDescent="0.3">
      <c r="A7" s="13"/>
      <c r="B7" s="14"/>
      <c r="C7" s="117" t="s">
        <v>65</v>
      </c>
      <c r="D7" s="118"/>
      <c r="E7" s="82" t="s">
        <v>87</v>
      </c>
      <c r="F7" s="83"/>
      <c r="G7" s="83"/>
      <c r="H7" s="83"/>
      <c r="I7" s="35"/>
      <c r="J7" s="35"/>
      <c r="K7" s="33"/>
      <c r="L7" s="34">
        <v>826</v>
      </c>
      <c r="M7" s="35"/>
      <c r="N7" s="35"/>
      <c r="O7" s="33"/>
      <c r="P7" s="33"/>
      <c r="Q7" s="33"/>
      <c r="R7" s="6"/>
    </row>
    <row r="8" spans="1:18" ht="17.25" thickBot="1" x14ac:dyDescent="0.35">
      <c r="A8" s="13"/>
      <c r="B8" s="14"/>
      <c r="C8" s="13"/>
      <c r="D8" s="10"/>
      <c r="E8" s="116" t="s">
        <v>48</v>
      </c>
      <c r="F8" s="116"/>
      <c r="G8" s="38"/>
      <c r="H8" s="38"/>
      <c r="I8" s="38"/>
      <c r="J8" s="38"/>
      <c r="K8" s="33"/>
      <c r="L8" s="35" t="s">
        <v>17</v>
      </c>
      <c r="M8" s="39"/>
      <c r="N8" s="39"/>
      <c r="O8" s="40" t="s">
        <v>28</v>
      </c>
      <c r="P8" s="40"/>
      <c r="Q8" s="40"/>
      <c r="R8" s="4"/>
    </row>
    <row r="9" spans="1:18" ht="16.5" x14ac:dyDescent="0.3">
      <c r="A9" s="87"/>
      <c r="B9" s="88"/>
      <c r="C9" s="88"/>
      <c r="D9" s="88"/>
      <c r="E9" s="89"/>
      <c r="F9" s="84"/>
      <c r="G9" s="85"/>
      <c r="H9" s="85"/>
      <c r="I9" s="85"/>
      <c r="J9" s="85"/>
      <c r="K9" s="85"/>
      <c r="L9" s="85"/>
      <c r="M9" s="85"/>
      <c r="N9" s="85"/>
      <c r="O9" s="85"/>
      <c r="P9" s="85"/>
      <c r="Q9" s="86"/>
      <c r="R9" s="4"/>
    </row>
    <row r="10" spans="1:18" ht="16.5" x14ac:dyDescent="0.25">
      <c r="A10" s="122" t="s">
        <v>0</v>
      </c>
      <c r="B10" s="101" t="s">
        <v>49</v>
      </c>
      <c r="C10" s="105" t="s">
        <v>66</v>
      </c>
      <c r="D10" s="105"/>
      <c r="E10" s="110" t="s">
        <v>18</v>
      </c>
      <c r="F10" s="110" t="s">
        <v>13</v>
      </c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24"/>
    </row>
    <row r="11" spans="1:18" ht="16.5" customHeight="1" x14ac:dyDescent="0.25">
      <c r="A11" s="122"/>
      <c r="B11" s="101"/>
      <c r="C11" s="105"/>
      <c r="D11" s="105"/>
      <c r="E11" s="110"/>
      <c r="F11" s="110"/>
      <c r="G11" s="110" t="s">
        <v>67</v>
      </c>
      <c r="H11" s="110" t="s">
        <v>46</v>
      </c>
      <c r="I11" s="112"/>
      <c r="J11" s="112"/>
      <c r="K11" s="112"/>
      <c r="L11" s="112"/>
      <c r="M11" s="113" t="s">
        <v>22</v>
      </c>
      <c r="N11" s="113"/>
      <c r="O11" s="113"/>
      <c r="P11" s="113"/>
      <c r="Q11" s="114" t="s">
        <v>80</v>
      </c>
    </row>
    <row r="12" spans="1:18" ht="144.75" thickBot="1" x14ac:dyDescent="0.3">
      <c r="A12" s="123"/>
      <c r="B12" s="102"/>
      <c r="C12" s="120"/>
      <c r="D12" s="120"/>
      <c r="E12" s="111"/>
      <c r="F12" s="111"/>
      <c r="G12" s="111"/>
      <c r="H12" s="111"/>
      <c r="I12" s="63" t="s">
        <v>14</v>
      </c>
      <c r="J12" s="63" t="s">
        <v>73</v>
      </c>
      <c r="K12" s="63" t="s">
        <v>50</v>
      </c>
      <c r="L12" s="63" t="s">
        <v>81</v>
      </c>
      <c r="M12" s="63" t="s">
        <v>15</v>
      </c>
      <c r="N12" s="63" t="s">
        <v>73</v>
      </c>
      <c r="O12" s="63" t="s">
        <v>50</v>
      </c>
      <c r="P12" s="63" t="s">
        <v>82</v>
      </c>
      <c r="Q12" s="115"/>
    </row>
    <row r="13" spans="1:18" ht="17.25" thickBot="1" x14ac:dyDescent="0.35">
      <c r="A13" s="72"/>
      <c r="B13" s="77" t="s">
        <v>9</v>
      </c>
      <c r="C13" s="106" t="s">
        <v>10</v>
      </c>
      <c r="D13" s="106"/>
      <c r="E13" s="51" t="s">
        <v>11</v>
      </c>
      <c r="F13" s="51">
        <v>1</v>
      </c>
      <c r="G13" s="51">
        <v>2</v>
      </c>
      <c r="H13" s="51">
        <v>3</v>
      </c>
      <c r="I13" s="51">
        <v>4</v>
      </c>
      <c r="J13" s="51">
        <v>5</v>
      </c>
      <c r="K13" s="51">
        <v>6</v>
      </c>
      <c r="L13" s="51">
        <v>7</v>
      </c>
      <c r="M13" s="51">
        <v>8</v>
      </c>
      <c r="N13" s="51">
        <v>9</v>
      </c>
      <c r="O13" s="51">
        <v>10</v>
      </c>
      <c r="P13" s="51">
        <v>11</v>
      </c>
      <c r="Q13" s="64">
        <v>12</v>
      </c>
    </row>
    <row r="14" spans="1:18" ht="16.5" x14ac:dyDescent="0.3">
      <c r="A14" s="17">
        <v>1.1000000000000001</v>
      </c>
      <c r="B14" s="107" t="s">
        <v>51</v>
      </c>
      <c r="C14" s="108" t="s">
        <v>29</v>
      </c>
      <c r="D14" s="108"/>
      <c r="E14" s="73"/>
      <c r="F14" s="74">
        <f>G14+H14+I14+M14+Q14</f>
        <v>1870.0517</v>
      </c>
      <c r="G14" s="74">
        <v>1461.4016999999999</v>
      </c>
      <c r="H14" s="74">
        <v>66.17</v>
      </c>
      <c r="I14" s="74">
        <f>J14+K14+L14</f>
        <v>157.65</v>
      </c>
      <c r="J14" s="75"/>
      <c r="K14" s="69">
        <v>96.79</v>
      </c>
      <c r="L14" s="75">
        <v>60.86</v>
      </c>
      <c r="M14" s="74">
        <f>N14+O14+P14</f>
        <v>184.83</v>
      </c>
      <c r="N14" s="70"/>
      <c r="O14" s="75"/>
      <c r="P14" s="75">
        <v>184.83</v>
      </c>
      <c r="Q14" s="76"/>
    </row>
    <row r="15" spans="1:18" ht="16.5" x14ac:dyDescent="0.3">
      <c r="A15" s="18">
        <v>1.2</v>
      </c>
      <c r="B15" s="101"/>
      <c r="C15" s="92" t="s">
        <v>30</v>
      </c>
      <c r="D15" s="92"/>
      <c r="E15" s="45"/>
      <c r="F15" s="24">
        <f t="shared" ref="F15:F21" si="0">G15+H15+I15+M15+Q15</f>
        <v>372.90900000000005</v>
      </c>
      <c r="G15" s="24">
        <v>293.31900000000002</v>
      </c>
      <c r="H15" s="24">
        <v>24.91</v>
      </c>
      <c r="I15" s="74">
        <f t="shared" ref="I15:I21" si="1">J15+K15+L15</f>
        <v>54.68</v>
      </c>
      <c r="J15" s="25"/>
      <c r="K15" s="68">
        <v>22.77</v>
      </c>
      <c r="L15" s="25">
        <v>31.91</v>
      </c>
      <c r="M15" s="24">
        <f t="shared" ref="M15:M20" si="2">N15+O15+P15</f>
        <v>0</v>
      </c>
      <c r="N15" s="71"/>
      <c r="O15" s="25"/>
      <c r="P15" s="25"/>
      <c r="Q15" s="46"/>
    </row>
    <row r="16" spans="1:18" ht="16.5" x14ac:dyDescent="0.3">
      <c r="A16" s="18" t="s">
        <v>3</v>
      </c>
      <c r="B16" s="101"/>
      <c r="C16" s="92" t="s">
        <v>52</v>
      </c>
      <c r="D16" s="92"/>
      <c r="E16" s="45"/>
      <c r="F16" s="24">
        <f t="shared" si="0"/>
        <v>186.489</v>
      </c>
      <c r="G16" s="24">
        <v>150.809</v>
      </c>
      <c r="H16" s="24">
        <v>7.16</v>
      </c>
      <c r="I16" s="74">
        <f t="shared" si="1"/>
        <v>28.52</v>
      </c>
      <c r="J16" s="25"/>
      <c r="K16" s="68">
        <v>4.57</v>
      </c>
      <c r="L16" s="25">
        <v>23.95</v>
      </c>
      <c r="M16" s="24">
        <f t="shared" si="2"/>
        <v>0</v>
      </c>
      <c r="N16" s="71"/>
      <c r="O16" s="25"/>
      <c r="P16" s="25"/>
      <c r="Q16" s="46"/>
    </row>
    <row r="17" spans="1:19" ht="16.5" x14ac:dyDescent="0.25">
      <c r="A17" s="18" t="s">
        <v>4</v>
      </c>
      <c r="B17" s="101"/>
      <c r="C17" s="109" t="s">
        <v>19</v>
      </c>
      <c r="D17" s="109"/>
      <c r="E17" s="30"/>
      <c r="F17" s="24">
        <f t="shared" si="0"/>
        <v>186.42</v>
      </c>
      <c r="G17" s="24">
        <v>142.51</v>
      </c>
      <c r="H17" s="24">
        <v>17.75</v>
      </c>
      <c r="I17" s="74">
        <f t="shared" si="1"/>
        <v>26.16</v>
      </c>
      <c r="J17" s="25"/>
      <c r="K17" s="68">
        <v>18.2</v>
      </c>
      <c r="L17" s="25">
        <v>7.96</v>
      </c>
      <c r="M17" s="24">
        <f t="shared" si="2"/>
        <v>0</v>
      </c>
      <c r="N17" s="71"/>
      <c r="O17" s="25"/>
      <c r="P17" s="25"/>
      <c r="Q17" s="46"/>
    </row>
    <row r="18" spans="1:19" ht="16.5" x14ac:dyDescent="0.3">
      <c r="A18" s="19" t="s">
        <v>5</v>
      </c>
      <c r="B18" s="101"/>
      <c r="C18" s="109" t="s">
        <v>12</v>
      </c>
      <c r="D18" s="109"/>
      <c r="E18" s="45"/>
      <c r="F18" s="24">
        <f t="shared" si="0"/>
        <v>0</v>
      </c>
      <c r="G18" s="24">
        <v>0</v>
      </c>
      <c r="H18" s="24">
        <v>0</v>
      </c>
      <c r="I18" s="74">
        <f t="shared" si="1"/>
        <v>0</v>
      </c>
      <c r="J18" s="25"/>
      <c r="K18" s="68"/>
      <c r="L18" s="25">
        <v>0</v>
      </c>
      <c r="M18" s="24">
        <f t="shared" si="2"/>
        <v>0</v>
      </c>
      <c r="N18" s="71"/>
      <c r="O18" s="25"/>
      <c r="P18" s="25"/>
      <c r="Q18" s="46"/>
    </row>
    <row r="19" spans="1:19" ht="16.5" x14ac:dyDescent="0.3">
      <c r="A19" s="16">
        <v>1.3</v>
      </c>
      <c r="B19" s="101"/>
      <c r="C19" s="92" t="s">
        <v>68</v>
      </c>
      <c r="D19" s="92"/>
      <c r="E19" s="45"/>
      <c r="F19" s="24">
        <f t="shared" si="0"/>
        <v>339.13</v>
      </c>
      <c r="G19" s="24">
        <v>4.42</v>
      </c>
      <c r="H19" s="24">
        <v>3.31</v>
      </c>
      <c r="I19" s="74">
        <f t="shared" si="1"/>
        <v>240.34</v>
      </c>
      <c r="J19" s="25"/>
      <c r="K19" s="68">
        <v>4.68</v>
      </c>
      <c r="L19" s="25">
        <v>235.66</v>
      </c>
      <c r="M19" s="24">
        <f t="shared" si="2"/>
        <v>91.06</v>
      </c>
      <c r="N19" s="71"/>
      <c r="O19" s="25"/>
      <c r="P19" s="25">
        <v>91.06</v>
      </c>
      <c r="Q19" s="46"/>
    </row>
    <row r="20" spans="1:19" ht="16.5" x14ac:dyDescent="0.3">
      <c r="A20" s="18">
        <v>1.4</v>
      </c>
      <c r="B20" s="101"/>
      <c r="C20" s="92" t="s">
        <v>31</v>
      </c>
      <c r="D20" s="92"/>
      <c r="E20" s="45"/>
      <c r="F20" s="24">
        <f t="shared" si="0"/>
        <v>6296.0643</v>
      </c>
      <c r="G20" s="24">
        <v>23.251100000000001</v>
      </c>
      <c r="H20" s="24">
        <v>4.12</v>
      </c>
      <c r="I20" s="74">
        <f t="shared" si="1"/>
        <v>4264.6232</v>
      </c>
      <c r="J20" s="25"/>
      <c r="K20" s="68">
        <v>265.72000000000003</v>
      </c>
      <c r="L20" s="25">
        <v>3998.9032000000002</v>
      </c>
      <c r="M20" s="24">
        <f t="shared" si="2"/>
        <v>2004.07</v>
      </c>
      <c r="N20" s="71"/>
      <c r="O20" s="25">
        <v>73</v>
      </c>
      <c r="P20" s="25">
        <v>1931.07</v>
      </c>
      <c r="Q20" s="46"/>
    </row>
    <row r="21" spans="1:19" ht="16.5" x14ac:dyDescent="0.3">
      <c r="A21" s="18">
        <v>1.5</v>
      </c>
      <c r="B21" s="101"/>
      <c r="C21" s="92" t="s">
        <v>69</v>
      </c>
      <c r="D21" s="92"/>
      <c r="E21" s="45"/>
      <c r="F21" s="24">
        <f t="shared" si="0"/>
        <v>13154.6193</v>
      </c>
      <c r="G21" s="24">
        <v>129.5693</v>
      </c>
      <c r="H21" s="24">
        <v>6.52</v>
      </c>
      <c r="I21" s="74">
        <f t="shared" si="1"/>
        <v>11985.18</v>
      </c>
      <c r="J21" s="25"/>
      <c r="K21" s="68">
        <v>1387.7449999999999</v>
      </c>
      <c r="L21" s="25">
        <v>10597.434999999999</v>
      </c>
      <c r="M21" s="24">
        <f>N21+O21+P21</f>
        <v>1033.3499999999999</v>
      </c>
      <c r="N21" s="70"/>
      <c r="O21" s="25"/>
      <c r="P21" s="25">
        <v>1033.3499999999999</v>
      </c>
      <c r="Q21" s="46"/>
      <c r="S21" s="9"/>
    </row>
    <row r="22" spans="1:19" ht="17.25" thickBot="1" x14ac:dyDescent="0.35">
      <c r="A22" s="20">
        <v>1</v>
      </c>
      <c r="B22" s="102"/>
      <c r="C22" s="99" t="s">
        <v>16</v>
      </c>
      <c r="D22" s="99"/>
      <c r="E22" s="47"/>
      <c r="F22" s="48">
        <f>F14+F15+F19+F20+F21</f>
        <v>22032.774300000001</v>
      </c>
      <c r="G22" s="48">
        <f>G14+G15+G19+G20+G21</f>
        <v>1911.9611</v>
      </c>
      <c r="H22" s="48">
        <f>H14+H15+H19+H20+H21</f>
        <v>105.03</v>
      </c>
      <c r="I22" s="48">
        <f>I14+I15+I19+I20+I21</f>
        <v>16702.4732</v>
      </c>
      <c r="J22" s="48">
        <f t="shared" ref="J22:Q22" si="3">J14+J15+J19+J20+J21</f>
        <v>0</v>
      </c>
      <c r="K22" s="48">
        <f t="shared" si="3"/>
        <v>1777.7049999999999</v>
      </c>
      <c r="L22" s="48">
        <f t="shared" si="3"/>
        <v>14924.768199999999</v>
      </c>
      <c r="M22" s="48">
        <f t="shared" si="3"/>
        <v>3313.31</v>
      </c>
      <c r="N22" s="48">
        <f t="shared" si="3"/>
        <v>0</v>
      </c>
      <c r="O22" s="48">
        <f t="shared" si="3"/>
        <v>73</v>
      </c>
      <c r="P22" s="48">
        <f t="shared" si="3"/>
        <v>3240.31</v>
      </c>
      <c r="Q22" s="65">
        <f t="shared" si="3"/>
        <v>0</v>
      </c>
      <c r="S22" s="9" t="s">
        <v>88</v>
      </c>
    </row>
    <row r="23" spans="1:19" ht="17.25" thickBot="1" x14ac:dyDescent="0.35">
      <c r="A23" s="21">
        <v>2.1</v>
      </c>
      <c r="B23" s="100" t="s">
        <v>32</v>
      </c>
      <c r="C23" s="93" t="s">
        <v>53</v>
      </c>
      <c r="D23" s="93"/>
      <c r="E23" s="41"/>
      <c r="F23" s="42">
        <f>G23+H23+I23+M23+Q23</f>
        <v>820.23540000000003</v>
      </c>
      <c r="G23" s="42">
        <v>796.14840000000004</v>
      </c>
      <c r="H23" s="42">
        <v>3.27</v>
      </c>
      <c r="I23" s="42">
        <f>J23+K23+L23</f>
        <v>20.170000000000002</v>
      </c>
      <c r="J23" s="43"/>
      <c r="K23" s="67">
        <v>1.32</v>
      </c>
      <c r="L23" s="43">
        <v>18.850000000000001</v>
      </c>
      <c r="M23" s="42"/>
      <c r="N23" s="43"/>
      <c r="O23" s="43"/>
      <c r="P23" s="43"/>
      <c r="Q23" s="49">
        <v>0.64700000000000002</v>
      </c>
    </row>
    <row r="24" spans="1:19" ht="17.25" thickBot="1" x14ac:dyDescent="0.35">
      <c r="A24" s="19" t="s">
        <v>1</v>
      </c>
      <c r="B24" s="101"/>
      <c r="C24" s="92" t="s">
        <v>54</v>
      </c>
      <c r="D24" s="92"/>
      <c r="E24" s="45"/>
      <c r="F24" s="24">
        <f t="shared" ref="F24:F29" si="4">G24+H24+I24+M24+Q24</f>
        <v>793.65899999999999</v>
      </c>
      <c r="G24" s="24">
        <v>792.36199999999997</v>
      </c>
      <c r="H24" s="24">
        <v>0.65</v>
      </c>
      <c r="I24" s="42">
        <f t="shared" ref="I24:I30" si="5">J24+K24+L24</f>
        <v>0</v>
      </c>
      <c r="J24" s="25"/>
      <c r="K24" s="69"/>
      <c r="L24" s="25"/>
      <c r="M24" s="24"/>
      <c r="N24" s="43"/>
      <c r="O24" s="25"/>
      <c r="P24" s="25"/>
      <c r="Q24" s="50">
        <v>0.64700000000000002</v>
      </c>
    </row>
    <row r="25" spans="1:19" ht="17.25" thickBot="1" x14ac:dyDescent="0.35">
      <c r="A25" s="19" t="s">
        <v>2</v>
      </c>
      <c r="B25" s="101"/>
      <c r="C25" s="104" t="s">
        <v>33</v>
      </c>
      <c r="D25" s="104"/>
      <c r="E25" s="45"/>
      <c r="F25" s="24">
        <f t="shared" si="4"/>
        <v>0</v>
      </c>
      <c r="G25" s="24">
        <v>0</v>
      </c>
      <c r="H25" s="24">
        <v>0</v>
      </c>
      <c r="I25" s="42">
        <f t="shared" si="5"/>
        <v>0</v>
      </c>
      <c r="J25" s="25"/>
      <c r="K25" s="69"/>
      <c r="L25" s="25"/>
      <c r="M25" s="24"/>
      <c r="N25" s="43"/>
      <c r="O25" s="25"/>
      <c r="P25" s="25"/>
      <c r="Q25" s="50"/>
      <c r="S25" s="9"/>
    </row>
    <row r="26" spans="1:19" ht="17.25" thickBot="1" x14ac:dyDescent="0.35">
      <c r="A26" s="18">
        <v>2.2000000000000002</v>
      </c>
      <c r="B26" s="101"/>
      <c r="C26" s="92" t="s">
        <v>55</v>
      </c>
      <c r="D26" s="92"/>
      <c r="E26" s="45"/>
      <c r="F26" s="24">
        <f t="shared" si="4"/>
        <v>45.763200000000005</v>
      </c>
      <c r="G26" s="24">
        <v>5.0693999999999999</v>
      </c>
      <c r="H26" s="24">
        <v>3.35</v>
      </c>
      <c r="I26" s="42">
        <f t="shared" si="5"/>
        <v>23.002000000000002</v>
      </c>
      <c r="J26" s="25">
        <v>1.56</v>
      </c>
      <c r="K26" s="68">
        <v>1.6220000000000001</v>
      </c>
      <c r="L26" s="25">
        <v>19.82</v>
      </c>
      <c r="M26" s="24">
        <f>N26+O26+P26</f>
        <v>14.329999999999998</v>
      </c>
      <c r="N26" s="43">
        <v>9.51</v>
      </c>
      <c r="O26" s="25">
        <v>0.04</v>
      </c>
      <c r="P26" s="25">
        <v>4.78</v>
      </c>
      <c r="Q26" s="50">
        <v>1.18E-2</v>
      </c>
    </row>
    <row r="27" spans="1:19" ht="17.25" thickBot="1" x14ac:dyDescent="0.35">
      <c r="A27" s="18">
        <v>2.2999999999999998</v>
      </c>
      <c r="B27" s="101"/>
      <c r="C27" s="92" t="s">
        <v>56</v>
      </c>
      <c r="D27" s="92"/>
      <c r="E27" s="45"/>
      <c r="F27" s="24">
        <f t="shared" si="4"/>
        <v>2.7301000000000002</v>
      </c>
      <c r="G27" s="24">
        <v>1.1101000000000001</v>
      </c>
      <c r="H27" s="24">
        <v>0</v>
      </c>
      <c r="I27" s="42">
        <f t="shared" si="5"/>
        <v>1.62</v>
      </c>
      <c r="J27" s="25"/>
      <c r="K27" s="68"/>
      <c r="L27" s="25">
        <v>1.62</v>
      </c>
      <c r="M27" s="24"/>
      <c r="N27" s="43"/>
      <c r="O27" s="25"/>
      <c r="P27" s="25"/>
      <c r="Q27" s="50"/>
    </row>
    <row r="28" spans="1:19" ht="17.25" thickBot="1" x14ac:dyDescent="0.35">
      <c r="A28" s="18">
        <v>2.4</v>
      </c>
      <c r="B28" s="101"/>
      <c r="C28" s="92" t="s">
        <v>74</v>
      </c>
      <c r="D28" s="92"/>
      <c r="E28" s="45"/>
      <c r="F28" s="24">
        <f t="shared" si="4"/>
        <v>138.08799999999999</v>
      </c>
      <c r="G28" s="24">
        <v>0</v>
      </c>
      <c r="H28" s="24">
        <v>0</v>
      </c>
      <c r="I28" s="42">
        <f t="shared" si="5"/>
        <v>138.08799999999999</v>
      </c>
      <c r="J28" s="25"/>
      <c r="K28" s="68"/>
      <c r="L28" s="25">
        <v>138.08799999999999</v>
      </c>
      <c r="M28" s="24"/>
      <c r="N28" s="43"/>
      <c r="O28" s="25"/>
      <c r="P28" s="25"/>
      <c r="Q28" s="50"/>
    </row>
    <row r="29" spans="1:19" ht="17.25" thickBot="1" x14ac:dyDescent="0.35">
      <c r="A29" s="18">
        <v>2.5</v>
      </c>
      <c r="B29" s="101"/>
      <c r="C29" s="92" t="s">
        <v>34</v>
      </c>
      <c r="D29" s="92"/>
      <c r="E29" s="45"/>
      <c r="F29" s="24">
        <f t="shared" si="4"/>
        <v>259.69499999999999</v>
      </c>
      <c r="G29" s="24">
        <v>1.0149999999999999</v>
      </c>
      <c r="H29" s="24">
        <v>0</v>
      </c>
      <c r="I29" s="42">
        <f t="shared" si="5"/>
        <v>258.68</v>
      </c>
      <c r="J29" s="25"/>
      <c r="K29" s="68"/>
      <c r="L29" s="25">
        <v>258.68</v>
      </c>
      <c r="M29" s="24"/>
      <c r="N29" s="43"/>
      <c r="O29" s="25"/>
      <c r="P29" s="25"/>
      <c r="Q29" s="50"/>
    </row>
    <row r="30" spans="1:19" ht="17.25" thickBot="1" x14ac:dyDescent="0.35">
      <c r="A30" s="20">
        <v>2</v>
      </c>
      <c r="B30" s="102"/>
      <c r="C30" s="99" t="s">
        <v>16</v>
      </c>
      <c r="D30" s="99"/>
      <c r="E30" s="47"/>
      <c r="F30" s="48">
        <f>F23+F26+F27+F28+F29</f>
        <v>1266.5117</v>
      </c>
      <c r="G30" s="48">
        <f>G23+G26+G27+G28+G29</f>
        <v>803.34289999999999</v>
      </c>
      <c r="H30" s="48">
        <f t="shared" ref="H30:Q30" si="6">H23+H26+H27+H28+H29</f>
        <v>6.62</v>
      </c>
      <c r="I30" s="42">
        <f t="shared" si="5"/>
        <v>441.56</v>
      </c>
      <c r="J30" s="48">
        <f t="shared" si="6"/>
        <v>1.56</v>
      </c>
      <c r="K30" s="48">
        <f t="shared" si="6"/>
        <v>2.9420000000000002</v>
      </c>
      <c r="L30" s="48">
        <f t="shared" si="6"/>
        <v>437.05799999999999</v>
      </c>
      <c r="M30" s="48">
        <f t="shared" si="6"/>
        <v>14.329999999999998</v>
      </c>
      <c r="N30" s="48">
        <f t="shared" si="6"/>
        <v>9.51</v>
      </c>
      <c r="O30" s="48">
        <f t="shared" si="6"/>
        <v>0.04</v>
      </c>
      <c r="P30" s="48">
        <f t="shared" si="6"/>
        <v>4.78</v>
      </c>
      <c r="Q30" s="65">
        <f t="shared" si="6"/>
        <v>0.65880000000000005</v>
      </c>
    </row>
    <row r="31" spans="1:19" ht="17.25" thickBot="1" x14ac:dyDescent="0.35">
      <c r="A31" s="21">
        <v>3.1</v>
      </c>
      <c r="B31" s="100" t="s">
        <v>83</v>
      </c>
      <c r="C31" s="93" t="s">
        <v>57</v>
      </c>
      <c r="D31" s="93"/>
      <c r="E31" s="41"/>
      <c r="F31" s="42">
        <f>G31+H31+I31+M31+Q31</f>
        <v>61.131</v>
      </c>
      <c r="G31" s="42">
        <v>0.88100000000000001</v>
      </c>
      <c r="H31" s="66">
        <v>0.51</v>
      </c>
      <c r="I31" s="42">
        <v>59.74</v>
      </c>
      <c r="J31" s="43"/>
      <c r="K31" s="67"/>
      <c r="L31" s="43">
        <v>60.31</v>
      </c>
      <c r="M31" s="42"/>
      <c r="N31" s="43"/>
      <c r="O31" s="43"/>
      <c r="P31" s="43"/>
      <c r="Q31" s="44"/>
    </row>
    <row r="32" spans="1:19" ht="17.25" thickBot="1" x14ac:dyDescent="0.35">
      <c r="A32" s="18">
        <v>3.2</v>
      </c>
      <c r="B32" s="101"/>
      <c r="C32" s="92" t="s">
        <v>58</v>
      </c>
      <c r="D32" s="92"/>
      <c r="E32" s="45"/>
      <c r="F32" s="24">
        <f>G32+H32+I32+M32+Q32</f>
        <v>61.808</v>
      </c>
      <c r="G32" s="24">
        <v>0.61299999999999999</v>
      </c>
      <c r="H32" s="62">
        <v>0</v>
      </c>
      <c r="I32" s="42">
        <f>J32+K32+L32</f>
        <v>59.393000000000001</v>
      </c>
      <c r="J32" s="25"/>
      <c r="K32" s="68">
        <v>2.99</v>
      </c>
      <c r="L32" s="25">
        <v>56.402999999999999</v>
      </c>
      <c r="M32" s="24">
        <f>N32+O32+P32</f>
        <v>1.802</v>
      </c>
      <c r="N32" s="25"/>
      <c r="O32" s="25"/>
      <c r="P32" s="25">
        <v>1.802</v>
      </c>
      <c r="Q32" s="46"/>
    </row>
    <row r="33" spans="1:17" ht="17.25" thickBot="1" x14ac:dyDescent="0.35">
      <c r="A33" s="18">
        <v>3.3</v>
      </c>
      <c r="B33" s="101"/>
      <c r="C33" s="92" t="s">
        <v>35</v>
      </c>
      <c r="D33" s="92"/>
      <c r="E33" s="45"/>
      <c r="F33" s="24">
        <f>G33+H33+I33+M33+Q33</f>
        <v>3.7</v>
      </c>
      <c r="G33" s="24">
        <v>0</v>
      </c>
      <c r="H33" s="62">
        <v>0</v>
      </c>
      <c r="I33" s="42">
        <f>J33+K33+L33</f>
        <v>3.7</v>
      </c>
      <c r="J33" s="25"/>
      <c r="K33" s="68">
        <v>0.6</v>
      </c>
      <c r="L33" s="25">
        <v>3.1</v>
      </c>
      <c r="M33" s="24"/>
      <c r="N33" s="25"/>
      <c r="O33" s="25"/>
      <c r="P33" s="25"/>
      <c r="Q33" s="46"/>
    </row>
    <row r="34" spans="1:17" ht="16.5" x14ac:dyDescent="0.3">
      <c r="A34" s="18">
        <v>3.4</v>
      </c>
      <c r="B34" s="101"/>
      <c r="C34" s="92" t="s">
        <v>75</v>
      </c>
      <c r="D34" s="92"/>
      <c r="E34" s="45"/>
      <c r="F34" s="24">
        <f>G34+H34+I34+M34+Q34</f>
        <v>88.82</v>
      </c>
      <c r="G34" s="24">
        <v>0</v>
      </c>
      <c r="H34" s="62">
        <v>0</v>
      </c>
      <c r="I34" s="42">
        <f>J34+K34+L34</f>
        <v>6.3199999999999994</v>
      </c>
      <c r="J34" s="25"/>
      <c r="K34" s="68">
        <v>6.31</v>
      </c>
      <c r="L34" s="25">
        <v>0.01</v>
      </c>
      <c r="M34" s="24">
        <f>N34+O34+P34</f>
        <v>82.5</v>
      </c>
      <c r="N34" s="25"/>
      <c r="O34" s="25">
        <v>2.4900000000000002</v>
      </c>
      <c r="P34" s="25">
        <v>80.010000000000005</v>
      </c>
      <c r="Q34" s="46"/>
    </row>
    <row r="35" spans="1:17" ht="17.25" thickBot="1" x14ac:dyDescent="0.35">
      <c r="A35" s="20">
        <v>3</v>
      </c>
      <c r="B35" s="102"/>
      <c r="C35" s="99" t="s">
        <v>16</v>
      </c>
      <c r="D35" s="99"/>
      <c r="E35" s="47"/>
      <c r="F35" s="48">
        <f>F31+F32+F33+F34</f>
        <v>215.459</v>
      </c>
      <c r="G35" s="48">
        <f>G31+G32+G33+G34</f>
        <v>1.494</v>
      </c>
      <c r="H35" s="48">
        <f>H31+H32+H33+H34</f>
        <v>0.51</v>
      </c>
      <c r="I35" s="48">
        <f>I31+I32+I33+I34</f>
        <v>129.15300000000002</v>
      </c>
      <c r="J35" s="48">
        <f t="shared" ref="J35:Q35" si="7">J31+J32+J33+J34</f>
        <v>0</v>
      </c>
      <c r="K35" s="48">
        <f t="shared" si="7"/>
        <v>9.9</v>
      </c>
      <c r="L35" s="48">
        <f t="shared" si="7"/>
        <v>119.82299999999999</v>
      </c>
      <c r="M35" s="48">
        <f t="shared" si="7"/>
        <v>84.302000000000007</v>
      </c>
      <c r="N35" s="48">
        <f t="shared" si="7"/>
        <v>0</v>
      </c>
      <c r="O35" s="48">
        <f t="shared" si="7"/>
        <v>2.4900000000000002</v>
      </c>
      <c r="P35" s="48">
        <f t="shared" si="7"/>
        <v>81.812000000000012</v>
      </c>
      <c r="Q35" s="65">
        <f t="shared" si="7"/>
        <v>0</v>
      </c>
    </row>
    <row r="36" spans="1:17" ht="17.25" thickBot="1" x14ac:dyDescent="0.35">
      <c r="A36" s="21">
        <v>4.0999999999999996</v>
      </c>
      <c r="B36" s="100" t="s">
        <v>76</v>
      </c>
      <c r="C36" s="93" t="s">
        <v>36</v>
      </c>
      <c r="D36" s="93"/>
      <c r="E36" s="41"/>
      <c r="F36" s="42">
        <f>G36+H36+I36+M36+Q36</f>
        <v>35.35</v>
      </c>
      <c r="G36" s="42">
        <v>0.33</v>
      </c>
      <c r="H36" s="42">
        <v>7.45</v>
      </c>
      <c r="I36" s="42">
        <f>J36+K36+L36</f>
        <v>4.4800000000000004</v>
      </c>
      <c r="J36" s="43"/>
      <c r="K36" s="67"/>
      <c r="L36" s="43">
        <v>4.4800000000000004</v>
      </c>
      <c r="M36" s="42">
        <f>N36+O36+P36</f>
        <v>23.09</v>
      </c>
      <c r="N36" s="43">
        <v>15.21</v>
      </c>
      <c r="O36" s="43"/>
      <c r="P36" s="43">
        <v>7.88</v>
      </c>
      <c r="Q36" s="44"/>
    </row>
    <row r="37" spans="1:17" ht="17.25" thickBot="1" x14ac:dyDescent="0.35">
      <c r="A37" s="18">
        <v>4.2</v>
      </c>
      <c r="B37" s="101"/>
      <c r="C37" s="92" t="s">
        <v>20</v>
      </c>
      <c r="D37" s="92"/>
      <c r="E37" s="45"/>
      <c r="F37" s="24">
        <f>G37+H37+I37+M37+Q37</f>
        <v>0.27</v>
      </c>
      <c r="G37" s="24">
        <v>0.01</v>
      </c>
      <c r="H37" s="24">
        <v>0.05</v>
      </c>
      <c r="I37" s="42">
        <f>J37+K37+L37</f>
        <v>0.21</v>
      </c>
      <c r="J37" s="25"/>
      <c r="K37" s="68"/>
      <c r="L37" s="25">
        <v>0.21</v>
      </c>
      <c r="M37" s="24">
        <f>N37+O37+P37</f>
        <v>0</v>
      </c>
      <c r="N37" s="25"/>
      <c r="O37" s="25"/>
      <c r="P37" s="25"/>
      <c r="Q37" s="46"/>
    </row>
    <row r="38" spans="1:17" ht="17.25" thickBot="1" x14ac:dyDescent="0.35">
      <c r="A38" s="18">
        <v>4.3</v>
      </c>
      <c r="B38" s="101"/>
      <c r="C38" s="92" t="s">
        <v>37</v>
      </c>
      <c r="D38" s="92"/>
      <c r="E38" s="45"/>
      <c r="F38" s="24">
        <f>G38+H38+I38+M38+Q38</f>
        <v>107.75</v>
      </c>
      <c r="G38" s="24">
        <v>0</v>
      </c>
      <c r="H38" s="24">
        <v>0</v>
      </c>
      <c r="I38" s="42">
        <f>J38+K38+L38</f>
        <v>51.45</v>
      </c>
      <c r="J38" s="25"/>
      <c r="K38" s="68"/>
      <c r="L38" s="25">
        <v>51.45</v>
      </c>
      <c r="M38" s="24">
        <f>N38+O38+P38</f>
        <v>56.3</v>
      </c>
      <c r="N38" s="25"/>
      <c r="O38" s="25"/>
      <c r="P38" s="25">
        <v>56.3</v>
      </c>
      <c r="Q38" s="46"/>
    </row>
    <row r="39" spans="1:17" ht="16.5" x14ac:dyDescent="0.3">
      <c r="A39" s="18">
        <v>4.4000000000000004</v>
      </c>
      <c r="B39" s="101"/>
      <c r="C39" s="92" t="s">
        <v>70</v>
      </c>
      <c r="D39" s="92"/>
      <c r="E39" s="45"/>
      <c r="F39" s="24">
        <f>G39+H39+I39+M39+Q39</f>
        <v>6.4200000000000008</v>
      </c>
      <c r="G39" s="24">
        <v>3.45</v>
      </c>
      <c r="H39" s="24">
        <v>0</v>
      </c>
      <c r="I39" s="42">
        <f>J39+K39+L39</f>
        <v>2.9000000000000004</v>
      </c>
      <c r="J39" s="25"/>
      <c r="K39" s="68">
        <v>0.16</v>
      </c>
      <c r="L39" s="25">
        <v>2.74</v>
      </c>
      <c r="M39" s="24">
        <f>N39+O39+P39</f>
        <v>7.0000000000000007E-2</v>
      </c>
      <c r="N39" s="25"/>
      <c r="O39" s="25">
        <v>7.0000000000000007E-2</v>
      </c>
      <c r="P39" s="25"/>
      <c r="Q39" s="46"/>
    </row>
    <row r="40" spans="1:17" ht="17.25" thickBot="1" x14ac:dyDescent="0.35">
      <c r="A40" s="20">
        <v>4</v>
      </c>
      <c r="B40" s="102"/>
      <c r="C40" s="99" t="s">
        <v>16</v>
      </c>
      <c r="D40" s="99"/>
      <c r="E40" s="47"/>
      <c r="F40" s="48">
        <f>F36+F37+F38+F39</f>
        <v>149.79</v>
      </c>
      <c r="G40" s="48">
        <f>G36+G37+G38+G39</f>
        <v>3.79</v>
      </c>
      <c r="H40" s="48">
        <f>H36+H37+H38+H39</f>
        <v>7.5</v>
      </c>
      <c r="I40" s="48">
        <f>I36+I37+I38+I39</f>
        <v>59.04</v>
      </c>
      <c r="J40" s="48">
        <f t="shared" ref="J40:Q40" si="8">J36+J37+J38+J39</f>
        <v>0</v>
      </c>
      <c r="K40" s="48">
        <f t="shared" si="8"/>
        <v>0.16</v>
      </c>
      <c r="L40" s="48">
        <f t="shared" si="8"/>
        <v>58.88</v>
      </c>
      <c r="M40" s="48">
        <f t="shared" si="8"/>
        <v>79.459999999999994</v>
      </c>
      <c r="N40" s="48">
        <f t="shared" si="8"/>
        <v>15.21</v>
      </c>
      <c r="O40" s="48">
        <f t="shared" si="8"/>
        <v>7.0000000000000007E-2</v>
      </c>
      <c r="P40" s="48">
        <f t="shared" si="8"/>
        <v>64.179999999999993</v>
      </c>
      <c r="Q40" s="65">
        <f t="shared" si="8"/>
        <v>0</v>
      </c>
    </row>
    <row r="41" spans="1:17" ht="16.5" x14ac:dyDescent="0.3">
      <c r="A41" s="21">
        <v>5.0999999999999996</v>
      </c>
      <c r="B41" s="100" t="s">
        <v>71</v>
      </c>
      <c r="C41" s="93" t="s">
        <v>21</v>
      </c>
      <c r="D41" s="93"/>
      <c r="E41" s="41"/>
      <c r="F41" s="42">
        <f t="shared" ref="F41:F47" si="9">G41+H41+I41+M41+Q41</f>
        <v>0</v>
      </c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4"/>
    </row>
    <row r="42" spans="1:17" ht="16.5" x14ac:dyDescent="0.3">
      <c r="A42" s="19" t="s">
        <v>6</v>
      </c>
      <c r="B42" s="101"/>
      <c r="C42" s="104" t="s">
        <v>59</v>
      </c>
      <c r="D42" s="104"/>
      <c r="E42" s="45"/>
      <c r="F42" s="24">
        <f t="shared" si="9"/>
        <v>0</v>
      </c>
      <c r="G42" s="24"/>
      <c r="H42" s="24"/>
      <c r="I42" s="24"/>
      <c r="J42" s="25"/>
      <c r="K42" s="25"/>
      <c r="L42" s="25"/>
      <c r="M42" s="25"/>
      <c r="N42" s="25"/>
      <c r="O42" s="25"/>
      <c r="P42" s="25"/>
      <c r="Q42" s="46"/>
    </row>
    <row r="43" spans="1:17" ht="16.5" x14ac:dyDescent="0.3">
      <c r="A43" s="19" t="s">
        <v>7</v>
      </c>
      <c r="B43" s="101"/>
      <c r="C43" s="105" t="s">
        <v>38</v>
      </c>
      <c r="D43" s="105"/>
      <c r="E43" s="45"/>
      <c r="F43" s="24">
        <f t="shared" si="9"/>
        <v>0</v>
      </c>
      <c r="G43" s="24"/>
      <c r="H43" s="24"/>
      <c r="I43" s="24"/>
      <c r="J43" s="25"/>
      <c r="K43" s="25"/>
      <c r="L43" s="25"/>
      <c r="M43" s="25"/>
      <c r="N43" s="25"/>
      <c r="O43" s="25"/>
      <c r="P43" s="25"/>
      <c r="Q43" s="46"/>
    </row>
    <row r="44" spans="1:17" ht="16.5" x14ac:dyDescent="0.3">
      <c r="A44" s="19" t="s">
        <v>8</v>
      </c>
      <c r="B44" s="101"/>
      <c r="C44" s="105" t="s">
        <v>39</v>
      </c>
      <c r="D44" s="105"/>
      <c r="E44" s="45"/>
      <c r="F44" s="24">
        <f t="shared" si="9"/>
        <v>0</v>
      </c>
      <c r="G44" s="24"/>
      <c r="H44" s="24"/>
      <c r="I44" s="24"/>
      <c r="J44" s="25"/>
      <c r="K44" s="25"/>
      <c r="L44" s="25"/>
      <c r="M44" s="25"/>
      <c r="N44" s="25"/>
      <c r="O44" s="25"/>
      <c r="P44" s="25"/>
      <c r="Q44" s="46"/>
    </row>
    <row r="45" spans="1:17" ht="16.5" x14ac:dyDescent="0.3">
      <c r="A45" s="18">
        <v>5.2</v>
      </c>
      <c r="B45" s="101"/>
      <c r="C45" s="92" t="s">
        <v>40</v>
      </c>
      <c r="D45" s="92"/>
      <c r="E45" s="45"/>
      <c r="F45" s="24">
        <f t="shared" si="9"/>
        <v>0</v>
      </c>
      <c r="G45" s="24"/>
      <c r="H45" s="24"/>
      <c r="I45" s="24"/>
      <c r="J45" s="25"/>
      <c r="K45" s="25"/>
      <c r="L45" s="25"/>
      <c r="M45" s="25"/>
      <c r="N45" s="25"/>
      <c r="O45" s="25"/>
      <c r="P45" s="25"/>
      <c r="Q45" s="46"/>
    </row>
    <row r="46" spans="1:17" ht="16.5" x14ac:dyDescent="0.3">
      <c r="A46" s="18">
        <v>5.3</v>
      </c>
      <c r="B46" s="101"/>
      <c r="C46" s="92" t="s">
        <v>23</v>
      </c>
      <c r="D46" s="92"/>
      <c r="E46" s="45"/>
      <c r="F46" s="24">
        <f t="shared" si="9"/>
        <v>0</v>
      </c>
      <c r="G46" s="24"/>
      <c r="H46" s="24"/>
      <c r="I46" s="24"/>
      <c r="J46" s="25"/>
      <c r="K46" s="25"/>
      <c r="L46" s="25"/>
      <c r="M46" s="25"/>
      <c r="N46" s="25"/>
      <c r="O46" s="25"/>
      <c r="P46" s="25"/>
      <c r="Q46" s="46"/>
    </row>
    <row r="47" spans="1:17" ht="16.5" x14ac:dyDescent="0.3">
      <c r="A47" s="18">
        <v>5.4</v>
      </c>
      <c r="B47" s="101"/>
      <c r="C47" s="92" t="s">
        <v>84</v>
      </c>
      <c r="D47" s="92"/>
      <c r="E47" s="45"/>
      <c r="F47" s="24">
        <f t="shared" si="9"/>
        <v>113.56</v>
      </c>
      <c r="G47" s="24">
        <v>0.04</v>
      </c>
      <c r="H47" s="24"/>
      <c r="I47" s="24">
        <f>J47+K47+L47</f>
        <v>23.78</v>
      </c>
      <c r="J47" s="25"/>
      <c r="K47" s="25"/>
      <c r="L47" s="25">
        <v>23.78</v>
      </c>
      <c r="M47" s="24">
        <f>N47+O47+P47</f>
        <v>89.74</v>
      </c>
      <c r="N47" s="25"/>
      <c r="O47" s="25"/>
      <c r="P47" s="25">
        <v>89.74</v>
      </c>
      <c r="Q47" s="46"/>
    </row>
    <row r="48" spans="1:17" ht="17.25" thickBot="1" x14ac:dyDescent="0.35">
      <c r="A48" s="20">
        <v>5</v>
      </c>
      <c r="B48" s="102"/>
      <c r="C48" s="99" t="s">
        <v>16</v>
      </c>
      <c r="D48" s="99"/>
      <c r="E48" s="47"/>
      <c r="F48" s="48">
        <f>F41+F45+F46+F47</f>
        <v>113.56</v>
      </c>
      <c r="G48" s="48">
        <f>G41+G45+G46+G47</f>
        <v>0.04</v>
      </c>
      <c r="H48" s="48">
        <f>H41+H45+H46+H47</f>
        <v>0</v>
      </c>
      <c r="I48" s="48">
        <f>I41+I45+I46+I47</f>
        <v>23.78</v>
      </c>
      <c r="J48" s="48">
        <f t="shared" ref="J48:Q48" si="10">J41+J45+J46+J47</f>
        <v>0</v>
      </c>
      <c r="K48" s="48">
        <f t="shared" si="10"/>
        <v>0</v>
      </c>
      <c r="L48" s="48">
        <f t="shared" si="10"/>
        <v>23.78</v>
      </c>
      <c r="M48" s="48">
        <f t="shared" si="10"/>
        <v>89.74</v>
      </c>
      <c r="N48" s="48">
        <f t="shared" si="10"/>
        <v>0</v>
      </c>
      <c r="O48" s="48">
        <f t="shared" si="10"/>
        <v>0</v>
      </c>
      <c r="P48" s="48">
        <f t="shared" si="10"/>
        <v>89.74</v>
      </c>
      <c r="Q48" s="65">
        <f t="shared" si="10"/>
        <v>0</v>
      </c>
    </row>
    <row r="49" spans="1:18" ht="84.75" thickBot="1" x14ac:dyDescent="0.35">
      <c r="A49" s="22">
        <v>6</v>
      </c>
      <c r="B49" s="23" t="s">
        <v>60</v>
      </c>
      <c r="C49" s="103" t="s">
        <v>16</v>
      </c>
      <c r="D49" s="103"/>
      <c r="E49" s="51"/>
      <c r="F49" s="52">
        <f>M49</f>
        <v>17.198</v>
      </c>
      <c r="G49" s="52"/>
      <c r="H49" s="52"/>
      <c r="I49" s="52"/>
      <c r="J49" s="52"/>
      <c r="K49" s="52"/>
      <c r="L49" s="52"/>
      <c r="M49" s="52">
        <f>N49+O49+P49</f>
        <v>17.198</v>
      </c>
      <c r="N49" s="52"/>
      <c r="O49" s="52"/>
      <c r="P49" s="52">
        <v>17.198</v>
      </c>
      <c r="Q49" s="53"/>
      <c r="R49" s="7"/>
    </row>
    <row r="50" spans="1:18" ht="16.5" x14ac:dyDescent="0.3">
      <c r="A50" s="17">
        <v>7.1</v>
      </c>
      <c r="B50" s="100" t="s">
        <v>24</v>
      </c>
      <c r="C50" s="93" t="s">
        <v>25</v>
      </c>
      <c r="D50" s="93"/>
      <c r="E50" s="41"/>
      <c r="F50" s="42">
        <f t="shared" ref="F50:F55" si="11">G50+H50+I50+M50+Q50</f>
        <v>148.81</v>
      </c>
      <c r="G50" s="42"/>
      <c r="H50" s="42"/>
      <c r="I50" s="42"/>
      <c r="J50" s="43"/>
      <c r="K50" s="43"/>
      <c r="L50" s="43"/>
      <c r="M50" s="42">
        <f>N50+O50+P50</f>
        <v>148.81</v>
      </c>
      <c r="N50" s="43">
        <v>1.59</v>
      </c>
      <c r="O50" s="43"/>
      <c r="P50" s="43">
        <v>147.22</v>
      </c>
      <c r="Q50" s="44"/>
    </row>
    <row r="51" spans="1:18" ht="16.5" x14ac:dyDescent="0.3">
      <c r="A51" s="18">
        <v>7.2</v>
      </c>
      <c r="B51" s="101"/>
      <c r="C51" s="92" t="s">
        <v>64</v>
      </c>
      <c r="D51" s="92"/>
      <c r="E51" s="45"/>
      <c r="F51" s="24">
        <f t="shared" si="11"/>
        <v>321.07</v>
      </c>
      <c r="G51" s="24"/>
      <c r="H51" s="24"/>
      <c r="I51" s="24"/>
      <c r="J51" s="25"/>
      <c r="K51" s="25"/>
      <c r="L51" s="25"/>
      <c r="M51" s="24">
        <f>N51+O51+P51</f>
        <v>321.07</v>
      </c>
      <c r="N51" s="25">
        <v>0.15</v>
      </c>
      <c r="O51" s="25"/>
      <c r="P51" s="25">
        <v>320.92</v>
      </c>
      <c r="Q51" s="46"/>
    </row>
    <row r="52" spans="1:18" ht="16.5" x14ac:dyDescent="0.3">
      <c r="A52" s="18">
        <v>7.3</v>
      </c>
      <c r="B52" s="101"/>
      <c r="C52" s="92" t="s">
        <v>29</v>
      </c>
      <c r="D52" s="92"/>
      <c r="E52" s="45"/>
      <c r="F52" s="24">
        <f t="shared" si="11"/>
        <v>0</v>
      </c>
      <c r="G52" s="24"/>
      <c r="H52" s="24"/>
      <c r="I52" s="24"/>
      <c r="J52" s="25"/>
      <c r="K52" s="25"/>
      <c r="L52" s="25"/>
      <c r="M52" s="25"/>
      <c r="N52" s="25"/>
      <c r="O52" s="25"/>
      <c r="P52" s="25"/>
      <c r="Q52" s="46"/>
    </row>
    <row r="53" spans="1:18" ht="16.5" x14ac:dyDescent="0.3">
      <c r="A53" s="18">
        <v>7.4</v>
      </c>
      <c r="B53" s="101"/>
      <c r="C53" s="92" t="s">
        <v>68</v>
      </c>
      <c r="D53" s="92"/>
      <c r="E53" s="45"/>
      <c r="F53" s="24">
        <f t="shared" si="11"/>
        <v>0</v>
      </c>
      <c r="G53" s="24"/>
      <c r="H53" s="24"/>
      <c r="I53" s="24"/>
      <c r="J53" s="25"/>
      <c r="K53" s="25"/>
      <c r="L53" s="25"/>
      <c r="M53" s="25"/>
      <c r="N53" s="25"/>
      <c r="O53" s="25"/>
      <c r="P53" s="25"/>
      <c r="Q53" s="46"/>
    </row>
    <row r="54" spans="1:18" ht="16.5" x14ac:dyDescent="0.3">
      <c r="A54" s="18">
        <v>7.5</v>
      </c>
      <c r="B54" s="101"/>
      <c r="C54" s="92" t="s">
        <v>31</v>
      </c>
      <c r="D54" s="92"/>
      <c r="E54" s="45"/>
      <c r="F54" s="24">
        <f t="shared" si="11"/>
        <v>0</v>
      </c>
      <c r="G54" s="24"/>
      <c r="H54" s="24"/>
      <c r="I54" s="24"/>
      <c r="J54" s="25"/>
      <c r="K54" s="25"/>
      <c r="L54" s="25"/>
      <c r="M54" s="25"/>
      <c r="N54" s="25"/>
      <c r="O54" s="25"/>
      <c r="P54" s="25"/>
      <c r="Q54" s="46"/>
    </row>
    <row r="55" spans="1:18" ht="16.5" x14ac:dyDescent="0.3">
      <c r="A55" s="18">
        <v>7.6</v>
      </c>
      <c r="B55" s="101"/>
      <c r="C55" s="92" t="s">
        <v>34</v>
      </c>
      <c r="D55" s="92"/>
      <c r="E55" s="45"/>
      <c r="F55" s="24">
        <f t="shared" si="11"/>
        <v>0</v>
      </c>
      <c r="G55" s="24"/>
      <c r="H55" s="24"/>
      <c r="I55" s="24"/>
      <c r="J55" s="25"/>
      <c r="K55" s="25"/>
      <c r="L55" s="25"/>
      <c r="M55" s="25"/>
      <c r="N55" s="25"/>
      <c r="O55" s="25"/>
      <c r="P55" s="25"/>
      <c r="Q55" s="46"/>
    </row>
    <row r="56" spans="1:18" ht="17.25" thickBot="1" x14ac:dyDescent="0.35">
      <c r="A56" s="20">
        <v>7</v>
      </c>
      <c r="B56" s="102"/>
      <c r="C56" s="99" t="s">
        <v>16</v>
      </c>
      <c r="D56" s="99"/>
      <c r="E56" s="47"/>
      <c r="F56" s="48">
        <f>F50+F51+F52+F53+F54+F55</f>
        <v>469.88</v>
      </c>
      <c r="G56" s="48">
        <f>G50+G51+G52+G53+G54+G55</f>
        <v>0</v>
      </c>
      <c r="H56" s="48">
        <f>H50+H51+H52+H53+H54+H55</f>
        <v>0</v>
      </c>
      <c r="I56" s="48">
        <f>I50+I51+I52+I53+I54+I55</f>
        <v>0</v>
      </c>
      <c r="J56" s="48">
        <f t="shared" ref="J56:Q56" si="12">J50+J51+J52+J53+J54+J55</f>
        <v>0</v>
      </c>
      <c r="K56" s="48">
        <f t="shared" si="12"/>
        <v>0</v>
      </c>
      <c r="L56" s="48">
        <f t="shared" si="12"/>
        <v>0</v>
      </c>
      <c r="M56" s="48">
        <f t="shared" si="12"/>
        <v>469.88</v>
      </c>
      <c r="N56" s="48">
        <f t="shared" si="12"/>
        <v>1.74</v>
      </c>
      <c r="O56" s="48">
        <f t="shared" si="12"/>
        <v>0</v>
      </c>
      <c r="P56" s="48">
        <f t="shared" si="12"/>
        <v>468.14</v>
      </c>
      <c r="Q56" s="65">
        <f t="shared" si="12"/>
        <v>0</v>
      </c>
    </row>
    <row r="57" spans="1:18" ht="17.25" thickBot="1" x14ac:dyDescent="0.35">
      <c r="A57" s="17">
        <v>8.1</v>
      </c>
      <c r="B57" s="100" t="s">
        <v>41</v>
      </c>
      <c r="C57" s="93" t="s">
        <v>42</v>
      </c>
      <c r="D57" s="93"/>
      <c r="E57" s="41"/>
      <c r="F57" s="42">
        <f>G57+H57+I57+M57+Q57</f>
        <v>98.69</v>
      </c>
      <c r="G57" s="42"/>
      <c r="H57" s="42"/>
      <c r="I57" s="42">
        <f>J57+K57+L57</f>
        <v>0</v>
      </c>
      <c r="J57" s="43"/>
      <c r="K57" s="43"/>
      <c r="L57" s="43"/>
      <c r="M57" s="42">
        <f>N57+O57+P57</f>
        <v>98.69</v>
      </c>
      <c r="N57" s="43"/>
      <c r="O57" s="43"/>
      <c r="P57" s="43">
        <v>98.69</v>
      </c>
      <c r="Q57" s="44"/>
    </row>
    <row r="58" spans="1:18" ht="17.25" thickBot="1" x14ac:dyDescent="0.35">
      <c r="A58" s="18">
        <v>8.1999999999999993</v>
      </c>
      <c r="B58" s="101"/>
      <c r="C58" s="92" t="s">
        <v>43</v>
      </c>
      <c r="D58" s="92"/>
      <c r="E58" s="45"/>
      <c r="F58" s="24">
        <f>G58+H58+I58+M58+Q58</f>
        <v>0.02</v>
      </c>
      <c r="G58" s="24"/>
      <c r="H58" s="24"/>
      <c r="I58" s="42">
        <f>J58+K58+L58</f>
        <v>0.02</v>
      </c>
      <c r="J58" s="25"/>
      <c r="K58" s="25"/>
      <c r="L58" s="25">
        <v>0.02</v>
      </c>
      <c r="M58" s="24">
        <f>N58+O58+P58</f>
        <v>0</v>
      </c>
      <c r="N58" s="25"/>
      <c r="O58" s="25"/>
      <c r="P58" s="25"/>
      <c r="Q58" s="46"/>
    </row>
    <row r="59" spans="1:18" ht="17.25" thickBot="1" x14ac:dyDescent="0.35">
      <c r="A59" s="18">
        <v>8.3000000000000007</v>
      </c>
      <c r="B59" s="101"/>
      <c r="C59" s="92" t="s">
        <v>44</v>
      </c>
      <c r="D59" s="92"/>
      <c r="E59" s="45"/>
      <c r="F59" s="24">
        <f>G59+H59+I59+M59+Q59</f>
        <v>1.36</v>
      </c>
      <c r="G59" s="24"/>
      <c r="H59" s="24"/>
      <c r="I59" s="42">
        <f>J59+K59+L59</f>
        <v>1.36</v>
      </c>
      <c r="J59" s="25"/>
      <c r="K59" s="25"/>
      <c r="L59" s="25">
        <v>1.36</v>
      </c>
      <c r="M59" s="24">
        <f>N59+O59+P59</f>
        <v>0</v>
      </c>
      <c r="N59" s="25"/>
      <c r="O59" s="25"/>
      <c r="P59" s="25"/>
      <c r="Q59" s="46"/>
    </row>
    <row r="60" spans="1:18" ht="17.25" thickBot="1" x14ac:dyDescent="0.35">
      <c r="A60" s="18">
        <v>8.4</v>
      </c>
      <c r="B60" s="101"/>
      <c r="C60" s="92" t="s">
        <v>72</v>
      </c>
      <c r="D60" s="92"/>
      <c r="E60" s="45"/>
      <c r="F60" s="24">
        <f>G60+H60+I60+M60+Q60</f>
        <v>14.58</v>
      </c>
      <c r="G60" s="24"/>
      <c r="H60" s="24"/>
      <c r="I60" s="42">
        <f>J60+K60+L60</f>
        <v>10.81</v>
      </c>
      <c r="J60" s="25">
        <v>0.22</v>
      </c>
      <c r="K60" s="25"/>
      <c r="L60" s="25">
        <v>10.59</v>
      </c>
      <c r="M60" s="24">
        <f>N60+O60+P60</f>
        <v>3.77</v>
      </c>
      <c r="N60" s="25"/>
      <c r="O60" s="25"/>
      <c r="P60" s="25">
        <v>3.77</v>
      </c>
      <c r="Q60" s="46"/>
    </row>
    <row r="61" spans="1:18" ht="16.5" x14ac:dyDescent="0.3">
      <c r="A61" s="18">
        <v>8.5</v>
      </c>
      <c r="B61" s="101"/>
      <c r="C61" s="92" t="s">
        <v>85</v>
      </c>
      <c r="D61" s="92"/>
      <c r="E61" s="45"/>
      <c r="F61" s="24">
        <f>G61+H61+I61+M61+Q61</f>
        <v>8.8800000000000008</v>
      </c>
      <c r="G61" s="24"/>
      <c r="H61" s="24"/>
      <c r="I61" s="42">
        <f>J61+K61+L61</f>
        <v>6.73</v>
      </c>
      <c r="J61" s="25"/>
      <c r="K61" s="25"/>
      <c r="L61" s="25">
        <v>6.73</v>
      </c>
      <c r="M61" s="24">
        <f>N61+O61+P61</f>
        <v>2.15</v>
      </c>
      <c r="N61" s="25"/>
      <c r="O61" s="25"/>
      <c r="P61" s="25">
        <v>2.15</v>
      </c>
      <c r="Q61" s="46"/>
    </row>
    <row r="62" spans="1:18" ht="17.25" thickBot="1" x14ac:dyDescent="0.35">
      <c r="A62" s="20">
        <v>8</v>
      </c>
      <c r="B62" s="102"/>
      <c r="C62" s="99" t="s">
        <v>16</v>
      </c>
      <c r="D62" s="99"/>
      <c r="E62" s="47"/>
      <c r="F62" s="48">
        <f>F57+F58+F59+F60+F61</f>
        <v>123.52999999999999</v>
      </c>
      <c r="G62" s="48">
        <f>G57+G58+G59+G60+G61</f>
        <v>0</v>
      </c>
      <c r="H62" s="48">
        <f>H57+H58+H59+H60+H61</f>
        <v>0</v>
      </c>
      <c r="I62" s="48">
        <f>I57+I58+I59+I60+I61</f>
        <v>18.920000000000002</v>
      </c>
      <c r="J62" s="48">
        <f t="shared" ref="J62:Q62" si="13">J57+J58+J59+J60+J61</f>
        <v>0.22</v>
      </c>
      <c r="K62" s="48">
        <f t="shared" si="13"/>
        <v>0</v>
      </c>
      <c r="L62" s="48">
        <f t="shared" si="13"/>
        <v>18.700000000000003</v>
      </c>
      <c r="M62" s="48">
        <f t="shared" si="13"/>
        <v>104.61</v>
      </c>
      <c r="N62" s="48">
        <f t="shared" si="13"/>
        <v>0</v>
      </c>
      <c r="O62" s="48">
        <f t="shared" si="13"/>
        <v>0</v>
      </c>
      <c r="P62" s="48">
        <f t="shared" si="13"/>
        <v>104.61</v>
      </c>
      <c r="Q62" s="65">
        <f t="shared" si="13"/>
        <v>0</v>
      </c>
    </row>
    <row r="63" spans="1:18" ht="16.5" x14ac:dyDescent="0.3">
      <c r="A63" s="17">
        <v>9.1</v>
      </c>
      <c r="B63" s="100" t="s">
        <v>61</v>
      </c>
      <c r="C63" s="93" t="s">
        <v>62</v>
      </c>
      <c r="D63" s="93"/>
      <c r="E63" s="41"/>
      <c r="F63" s="42">
        <f>G63+H63+I63+M63+Q63</f>
        <v>0</v>
      </c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4"/>
    </row>
    <row r="64" spans="1:18" ht="16.5" x14ac:dyDescent="0.3">
      <c r="A64" s="18">
        <v>9.1999999999999993</v>
      </c>
      <c r="B64" s="101"/>
      <c r="C64" s="92" t="s">
        <v>63</v>
      </c>
      <c r="D64" s="92"/>
      <c r="E64" s="45"/>
      <c r="F64" s="24">
        <f>G64+H64+I64+M64+Q64</f>
        <v>0</v>
      </c>
      <c r="G64" s="24"/>
      <c r="H64" s="24"/>
      <c r="I64" s="24"/>
      <c r="J64" s="25"/>
      <c r="K64" s="25"/>
      <c r="L64" s="25"/>
      <c r="M64" s="25"/>
      <c r="N64" s="25"/>
      <c r="O64" s="25"/>
      <c r="P64" s="25"/>
      <c r="Q64" s="46"/>
    </row>
    <row r="65" spans="1:17" ht="16.5" x14ac:dyDescent="0.3">
      <c r="A65" s="18">
        <v>9.3000000000000007</v>
      </c>
      <c r="B65" s="101"/>
      <c r="C65" s="92" t="s">
        <v>45</v>
      </c>
      <c r="D65" s="92"/>
      <c r="E65" s="45"/>
      <c r="F65" s="24">
        <f>G65+H65+I65+M65+Q65</f>
        <v>0</v>
      </c>
      <c r="G65" s="24"/>
      <c r="H65" s="24"/>
      <c r="I65" s="24"/>
      <c r="J65" s="25"/>
      <c r="K65" s="25"/>
      <c r="L65" s="25"/>
      <c r="M65" s="25"/>
      <c r="N65" s="25"/>
      <c r="O65" s="25"/>
      <c r="P65" s="25"/>
      <c r="Q65" s="46"/>
    </row>
    <row r="66" spans="1:17" ht="16.5" x14ac:dyDescent="0.3">
      <c r="A66" s="18">
        <v>9.4</v>
      </c>
      <c r="B66" s="101"/>
      <c r="C66" s="98"/>
      <c r="D66" s="98"/>
      <c r="E66" s="45"/>
      <c r="F66" s="24">
        <f>G66+H66+I66+M66+Q66</f>
        <v>0</v>
      </c>
      <c r="G66" s="24"/>
      <c r="H66" s="24"/>
      <c r="I66" s="24"/>
      <c r="J66" s="25"/>
      <c r="K66" s="25"/>
      <c r="L66" s="25"/>
      <c r="M66" s="25"/>
      <c r="N66" s="25"/>
      <c r="O66" s="25"/>
      <c r="P66" s="25"/>
      <c r="Q66" s="46"/>
    </row>
    <row r="67" spans="1:17" ht="16.5" x14ac:dyDescent="0.3">
      <c r="A67" s="18">
        <v>9.5</v>
      </c>
      <c r="B67" s="101"/>
      <c r="C67" s="92" t="s">
        <v>77</v>
      </c>
      <c r="D67" s="92"/>
      <c r="E67" s="45"/>
      <c r="F67" s="24">
        <f>G67+H67+I67+M67+Q67</f>
        <v>0</v>
      </c>
      <c r="G67" s="24"/>
      <c r="H67" s="24"/>
      <c r="I67" s="24"/>
      <c r="J67" s="25"/>
      <c r="K67" s="25"/>
      <c r="L67" s="25"/>
      <c r="M67" s="25"/>
      <c r="N67" s="25"/>
      <c r="O67" s="25"/>
      <c r="P67" s="25"/>
      <c r="Q67" s="46"/>
    </row>
    <row r="68" spans="1:17" ht="17.25" thickBot="1" x14ac:dyDescent="0.35">
      <c r="A68" s="20">
        <v>9</v>
      </c>
      <c r="B68" s="102"/>
      <c r="C68" s="99" t="s">
        <v>16</v>
      </c>
      <c r="D68" s="99"/>
      <c r="E68" s="47"/>
      <c r="F68" s="48">
        <f>F63+F64+F65+F66+F67</f>
        <v>0</v>
      </c>
      <c r="G68" s="48">
        <f t="shared" ref="G68:Q68" si="14">G63+G64+G65+G66+G67</f>
        <v>0</v>
      </c>
      <c r="H68" s="48">
        <f t="shared" si="14"/>
        <v>0</v>
      </c>
      <c r="I68" s="48">
        <f t="shared" si="14"/>
        <v>0</v>
      </c>
      <c r="J68" s="48">
        <f t="shared" si="14"/>
        <v>0</v>
      </c>
      <c r="K68" s="48">
        <f t="shared" si="14"/>
        <v>0</v>
      </c>
      <c r="L68" s="48">
        <f t="shared" si="14"/>
        <v>0</v>
      </c>
      <c r="M68" s="48">
        <f t="shared" si="14"/>
        <v>0</v>
      </c>
      <c r="N68" s="48">
        <f t="shared" si="14"/>
        <v>0</v>
      </c>
      <c r="O68" s="48">
        <f t="shared" si="14"/>
        <v>0</v>
      </c>
      <c r="P68" s="48">
        <f t="shared" si="14"/>
        <v>0</v>
      </c>
      <c r="Q68" s="48">
        <f t="shared" si="14"/>
        <v>0</v>
      </c>
    </row>
    <row r="69" spans="1:17" ht="21" customHeight="1" thickBot="1" x14ac:dyDescent="0.35">
      <c r="A69" s="90" t="s">
        <v>26</v>
      </c>
      <c r="B69" s="91"/>
      <c r="C69" s="91"/>
      <c r="D69" s="91"/>
      <c r="E69" s="51"/>
      <c r="F69" s="52">
        <f>F22+F30+F35+F40+F48+F49+F56+F62+F68</f>
        <v>24388.703000000001</v>
      </c>
      <c r="G69" s="52">
        <f>G22+G30+G35+G40+G48+G49+G56+G62+G68</f>
        <v>2720.6280000000002</v>
      </c>
      <c r="H69" s="52">
        <f>H22+H30+H35+H40+H48+H49+H56+H62+H68</f>
        <v>119.66000000000001</v>
      </c>
      <c r="I69" s="52">
        <f>I22+I30+I35+I40+I48+I49+I56+I62+I68</f>
        <v>17374.926199999998</v>
      </c>
      <c r="J69" s="52">
        <f t="shared" ref="J69:Q69" si="15">J22+J30+J35+J40+J48+J49+J56+J62+J68</f>
        <v>1.78</v>
      </c>
      <c r="K69" s="52">
        <f t="shared" si="15"/>
        <v>1790.7070000000001</v>
      </c>
      <c r="L69" s="52">
        <f t="shared" si="15"/>
        <v>15583.0092</v>
      </c>
      <c r="M69" s="52">
        <f t="shared" si="15"/>
        <v>4172.83</v>
      </c>
      <c r="N69" s="52">
        <f t="shared" si="15"/>
        <v>26.459999999999997</v>
      </c>
      <c r="O69" s="52">
        <f t="shared" si="15"/>
        <v>75.599999999999994</v>
      </c>
      <c r="P69" s="52">
        <f t="shared" si="15"/>
        <v>4070.7699999999995</v>
      </c>
      <c r="Q69" s="53">
        <f t="shared" si="15"/>
        <v>0.65880000000000005</v>
      </c>
    </row>
    <row r="70" spans="1:17" x14ac:dyDescent="0.25">
      <c r="A70" s="8"/>
      <c r="B70" s="94"/>
      <c r="C70" s="94"/>
      <c r="D70" s="94"/>
      <c r="E70" s="54"/>
      <c r="F70" s="95"/>
      <c r="G70" s="95"/>
      <c r="H70" s="96"/>
      <c r="I70" s="57"/>
      <c r="J70" s="55"/>
      <c r="K70" s="55"/>
      <c r="L70" s="55"/>
      <c r="M70" s="58"/>
      <c r="N70" s="55"/>
      <c r="O70" s="55"/>
      <c r="P70" s="55"/>
      <c r="Q70" s="57"/>
    </row>
    <row r="71" spans="1:17" x14ac:dyDescent="0.25">
      <c r="A71" s="4"/>
      <c r="B71" s="5"/>
      <c r="C71" s="97"/>
      <c r="D71" s="97"/>
      <c r="E71" s="57"/>
      <c r="F71" s="59"/>
      <c r="G71" s="60"/>
      <c r="H71" s="60"/>
      <c r="I71" s="60"/>
      <c r="J71" s="55"/>
      <c r="K71" s="55"/>
      <c r="L71" s="55"/>
      <c r="M71" s="57"/>
      <c r="N71" s="55"/>
      <c r="O71" s="55"/>
      <c r="P71" s="55"/>
      <c r="Q71" s="57"/>
    </row>
    <row r="72" spans="1:17" x14ac:dyDescent="0.25">
      <c r="A72" s="1"/>
      <c r="B72" s="2"/>
      <c r="C72" s="1"/>
      <c r="D72" s="26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</row>
    <row r="73" spans="1:17" x14ac:dyDescent="0.25">
      <c r="A73" s="1"/>
      <c r="B73" s="2"/>
      <c r="C73" s="97"/>
      <c r="D73" s="97"/>
      <c r="E73" s="57"/>
      <c r="F73" s="57"/>
      <c r="G73" s="56"/>
      <c r="H73" s="57"/>
      <c r="I73" s="57"/>
      <c r="J73" s="57"/>
      <c r="K73" s="57"/>
      <c r="L73" s="57"/>
      <c r="M73" s="57"/>
      <c r="N73" s="57"/>
      <c r="O73" s="57"/>
      <c r="P73" s="57"/>
      <c r="Q73" s="57"/>
    </row>
    <row r="74" spans="1:17" x14ac:dyDescent="0.25">
      <c r="D74" s="27"/>
    </row>
  </sheetData>
  <mergeCells count="91">
    <mergeCell ref="C2:L2"/>
    <mergeCell ref="C21:D21"/>
    <mergeCell ref="C22:D22"/>
    <mergeCell ref="C23:D23"/>
    <mergeCell ref="A3:P3"/>
    <mergeCell ref="A10:A12"/>
    <mergeCell ref="B10:B12"/>
    <mergeCell ref="E10:E12"/>
    <mergeCell ref="H11:H12"/>
    <mergeCell ref="G10:Q10"/>
    <mergeCell ref="G11:G12"/>
    <mergeCell ref="I11:L11"/>
    <mergeCell ref="M11:P11"/>
    <mergeCell ref="Q11:Q12"/>
    <mergeCell ref="E8:F8"/>
    <mergeCell ref="C5:D5"/>
    <mergeCell ref="C7:D7"/>
    <mergeCell ref="E6:F6"/>
    <mergeCell ref="F10:F12"/>
    <mergeCell ref="C10:D12"/>
    <mergeCell ref="C19:D19"/>
    <mergeCell ref="C20:D20"/>
    <mergeCell ref="C15:D15"/>
    <mergeCell ref="C16:D16"/>
    <mergeCell ref="C17:D17"/>
    <mergeCell ref="C18:D18"/>
    <mergeCell ref="C13:D13"/>
    <mergeCell ref="B23:B30"/>
    <mergeCell ref="B31:B35"/>
    <mergeCell ref="B36:B40"/>
    <mergeCell ref="B14:B22"/>
    <mergeCell ref="C14:D14"/>
    <mergeCell ref="C24:D24"/>
    <mergeCell ref="C25:D25"/>
    <mergeCell ref="C26:D26"/>
    <mergeCell ref="C27:D27"/>
    <mergeCell ref="C28:D28"/>
    <mergeCell ref="B50:B56"/>
    <mergeCell ref="B57:B62"/>
    <mergeCell ref="B41:B48"/>
    <mergeCell ref="C33:D33"/>
    <mergeCell ref="C34:D34"/>
    <mergeCell ref="C35:D35"/>
    <mergeCell ref="C36:D36"/>
    <mergeCell ref="C29:D29"/>
    <mergeCell ref="C30:D30"/>
    <mergeCell ref="C31:D31"/>
    <mergeCell ref="C32:D32"/>
    <mergeCell ref="C41:D41"/>
    <mergeCell ref="C42:D42"/>
    <mergeCell ref="C43:D43"/>
    <mergeCell ref="C44:D44"/>
    <mergeCell ref="C37:D37"/>
    <mergeCell ref="C38:D38"/>
    <mergeCell ref="C39:D39"/>
    <mergeCell ref="C40:D40"/>
    <mergeCell ref="C49:D49"/>
    <mergeCell ref="C50:D50"/>
    <mergeCell ref="C51:D51"/>
    <mergeCell ref="C52:D52"/>
    <mergeCell ref="C45:D45"/>
    <mergeCell ref="C46:D46"/>
    <mergeCell ref="C47:D47"/>
    <mergeCell ref="C48:D48"/>
    <mergeCell ref="C59:D59"/>
    <mergeCell ref="C60:D60"/>
    <mergeCell ref="C61:D61"/>
    <mergeCell ref="C62:D62"/>
    <mergeCell ref="C53:D53"/>
    <mergeCell ref="C54:D54"/>
    <mergeCell ref="C55:D55"/>
    <mergeCell ref="C56:D56"/>
    <mergeCell ref="B70:D70"/>
    <mergeCell ref="F70:H70"/>
    <mergeCell ref="C71:D71"/>
    <mergeCell ref="C73:D73"/>
    <mergeCell ref="C65:D65"/>
    <mergeCell ref="C66:D66"/>
    <mergeCell ref="C67:D67"/>
    <mergeCell ref="C68:D68"/>
    <mergeCell ref="B63:B68"/>
    <mergeCell ref="C1:L1"/>
    <mergeCell ref="E5:H5"/>
    <mergeCell ref="E7:H7"/>
    <mergeCell ref="F9:Q9"/>
    <mergeCell ref="A9:E9"/>
    <mergeCell ref="A69:D69"/>
    <mergeCell ref="C64:D64"/>
    <mergeCell ref="C57:D57"/>
    <mergeCell ref="C58:D58"/>
    <mergeCell ref="C63:D63"/>
  </mergeCells>
  <phoneticPr fontId="0" type="noConversion"/>
  <pageMargins left="0.64" right="0.37" top="0.47" bottom="0.51" header="0.37" footer="0.41"/>
  <pageSetup paperSize="9"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F22</vt:lpstr>
    </vt:vector>
  </TitlesOfParts>
  <Company>IT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Gishyan Samvel</dc:creator>
  <cp:lastModifiedBy>User</cp:lastModifiedBy>
  <cp:lastPrinted>2026-07-08T05:13:19Z</cp:lastPrinted>
  <dcterms:created xsi:type="dcterms:W3CDTF">2007-06-05T21:26:54Z</dcterms:created>
  <dcterms:modified xsi:type="dcterms:W3CDTF">2026-07-09T13:05:32Z</dcterms:modified>
</cp:coreProperties>
</file>