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560" windowHeight="11400" tabRatio="719"/>
  </bookViews>
  <sheets>
    <sheet name="2-րդ եռամսյակ" sheetId="2" r:id="rId1"/>
  </sheets>
  <calcPr calcId="162913"/>
</workbook>
</file>

<file path=xl/calcChain.xml><?xml version="1.0" encoding="utf-8"?>
<calcChain xmlns="http://schemas.openxmlformats.org/spreadsheetml/2006/main">
  <c r="B43" i="2" l="1"/>
  <c r="C41" i="2"/>
  <c r="D41" i="2" s="1"/>
  <c r="C40" i="2"/>
  <c r="D40" i="2" s="1"/>
  <c r="C39" i="2"/>
  <c r="D39" i="2" s="1"/>
  <c r="C38" i="2"/>
  <c r="D38" i="2" s="1"/>
  <c r="C37" i="2"/>
  <c r="D37" i="2" s="1"/>
  <c r="C36" i="2"/>
  <c r="D36" i="2" s="1"/>
  <c r="C35" i="2"/>
  <c r="D35" i="2" s="1"/>
  <c r="C34" i="2"/>
  <c r="D34" i="2" s="1"/>
  <c r="C33" i="2"/>
  <c r="D33" i="2" s="1"/>
  <c r="C32" i="2"/>
  <c r="D32" i="2" s="1"/>
  <c r="C31" i="2"/>
  <c r="D31" i="2" s="1"/>
  <c r="C30" i="2"/>
  <c r="D30" i="2" s="1"/>
  <c r="C29" i="2"/>
  <c r="D29" i="2" s="1"/>
  <c r="C28" i="2"/>
  <c r="D28" i="2" s="1"/>
  <c r="C27" i="2"/>
  <c r="D27" i="2" s="1"/>
  <c r="C26" i="2"/>
  <c r="C43" i="2" s="1"/>
  <c r="C25" i="2"/>
  <c r="D25" i="2" s="1"/>
  <c r="C22" i="2"/>
  <c r="C21" i="2"/>
  <c r="D21" i="2" s="1"/>
  <c r="B21" i="2"/>
  <c r="B22" i="2" s="1"/>
  <c r="D20" i="2"/>
  <c r="D19" i="2"/>
  <c r="D18" i="2"/>
  <c r="D17" i="2"/>
  <c r="D16" i="2"/>
  <c r="D15" i="2"/>
  <c r="D13" i="2"/>
  <c r="D12" i="2"/>
  <c r="D10" i="2"/>
  <c r="D9" i="2"/>
  <c r="D8" i="2"/>
  <c r="D7" i="2"/>
  <c r="D6" i="2"/>
  <c r="D22" i="2" l="1"/>
  <c r="D26" i="2"/>
</calcChain>
</file>

<file path=xl/sharedStrings.xml><?xml version="1.0" encoding="utf-8"?>
<sst xmlns="http://schemas.openxmlformats.org/spreadsheetml/2006/main" count="53" uniqueCount="46">
  <si>
    <t>Հավելված</t>
  </si>
  <si>
    <t>Եկամտատեսակ</t>
  </si>
  <si>
    <t>Նախատեսված</t>
  </si>
  <si>
    <t>Կատարողական</t>
  </si>
  <si>
    <t>Անշարժ գույքի հարկ</t>
  </si>
  <si>
    <t>Գույքահարկ փոխադրամիջոցներից</t>
  </si>
  <si>
    <t>Տեղական տուրքեր</t>
  </si>
  <si>
    <t>Ընդամենը գույքի վարձակալությունից եկամուտներ</t>
  </si>
  <si>
    <t>Պետական բյուջեից ֆինանսական համահարթեցման սկզբունքով տրամադրվող դոտացիաներ</t>
  </si>
  <si>
    <t>Այլ դոտացիաներ</t>
  </si>
  <si>
    <t>Ծախսային մաս</t>
  </si>
  <si>
    <t>Դրամով վճարվող աշխատավարձեր և հավելավճարներ</t>
  </si>
  <si>
    <t>Պարգևատրումներ</t>
  </si>
  <si>
    <t>Էներգետիկ ծառայություններ</t>
  </si>
  <si>
    <t>Կոմունալ ծառայություններ</t>
  </si>
  <si>
    <t>Կապի ծառայություններ</t>
  </si>
  <si>
    <t>Գործողումների և շրջագայությունների ծախսեր</t>
  </si>
  <si>
    <t>Պայմանագրային ծառայությունների ձեռքբերում</t>
  </si>
  <si>
    <t>Դրամաշնորհներ</t>
  </si>
  <si>
    <t>Սուբսիդիաներ</t>
  </si>
  <si>
    <t>Մեքենաներ և սարքավորումներ, այլ հիմնական միջոցներ</t>
  </si>
  <si>
    <t>Այլ եկամուտներ</t>
  </si>
  <si>
    <t>տեղական վճ.՝ծնողական մուծում</t>
  </si>
  <si>
    <t>տեղական վճ.՝ աղբահանություն</t>
  </si>
  <si>
    <t xml:space="preserve">Եկամտային մաս. </t>
  </si>
  <si>
    <t>հազ.դրամ</t>
  </si>
  <si>
    <t>Ընդամենը</t>
  </si>
  <si>
    <t>Կատ. տոկոս</t>
  </si>
  <si>
    <t>Ընթացիկ նորոգում և պահպանում</t>
  </si>
  <si>
    <t>Շենքերի և շինություններ կապիտալ վերանորոգում, շինարարություն</t>
  </si>
  <si>
    <t>Ապահովագրական ծախսեր</t>
  </si>
  <si>
    <t>Նյութեր</t>
  </si>
  <si>
    <t>Հողի իրացումից մուտքեր</t>
  </si>
  <si>
    <t xml:space="preserve">Պետական տուրք </t>
  </si>
  <si>
    <t>տեղական վճ.՝ խմելու ջրի վարձավճար</t>
  </si>
  <si>
    <t xml:space="preserve"> Մասնագիտական ծառայություններ</t>
  </si>
  <si>
    <t>Ընդամենը սեփական եկամուտ</t>
  </si>
  <si>
    <t xml:space="preserve">ՀՀ Վայոց ձորի մարզի
Եղեգնաձոր համայնքի ավագանու
2025 թվականի հոկտեմբերի 24-ի թիվ 123-Լ որոշման                                                                                                   
</t>
  </si>
  <si>
    <t>/3-րդ եռամսյակ/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</si>
  <si>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</si>
  <si>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 xml:space="preserve">տեղական վճար </t>
  </si>
  <si>
    <t>որից՝</t>
  </si>
  <si>
    <t>այլ տեղական վճար</t>
  </si>
  <si>
    <t xml:space="preserve">Սոցիալական նպաստներ և կենսաթոշակներ* </t>
  </si>
  <si>
    <t>Այլ ծախսեր**</t>
  </si>
  <si>
    <t>Այլ հիմնկան միջոցներ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</si>
</sst>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sz val="13"/>
      <color theme="1"/>
      <name val="GHEA Grapalat"/>
      <family val="3"/>
    </font>
    <font>
      <sz val="11"/>
      <color rgb="FFFF0000"/>
      <name val="GHEA Grapalat"/>
      <family val="3"/>
    </font>
    <font>
      <sz val="10"/>
      <name val="Arial LatArm"/>
      <family val="2"/>
    </font>
    <font>
      <b/>
      <i/>
      <sz val="11"/>
      <color theme="1"/>
      <name val="GHEA Grapalat"/>
      <family val="3"/>
    </font>
    <font>
      <b/>
      <i/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9"/>
      <name val="GHEA Grapalat"/>
      <family val="3"/>
    </font>
    <font>
      <b/>
      <i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4" applyNumberFormat="0" applyFill="0" applyProtection="0">
      <alignment horizontal="left" vertical="center" wrapText="1"/>
    </xf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11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10" fillId="0" borderId="5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wrapText="1"/>
    </xf>
    <xf numFmtId="0" fontId="4" fillId="0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64" fontId="10" fillId="0" borderId="3" xfId="0" applyNumberFormat="1" applyFont="1" applyBorder="1" applyAlignment="1">
      <alignment vertical="center" wrapText="1"/>
    </xf>
  </cellXfs>
  <cellStyles count="2"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topLeftCell="A31" workbookViewId="0">
      <selection activeCell="N10" sqref="N10"/>
    </sheetView>
  </sheetViews>
  <sheetFormatPr defaultRowHeight="16.5" x14ac:dyDescent="0.3"/>
  <cols>
    <col min="1" max="1" width="55.140625" style="1" customWidth="1"/>
    <col min="2" max="2" width="18.5703125" style="1" customWidth="1"/>
    <col min="3" max="3" width="18.28515625" style="1" customWidth="1"/>
    <col min="4" max="4" width="20.85546875" style="14" customWidth="1"/>
    <col min="5" max="6" width="9.7109375" style="1" customWidth="1"/>
    <col min="7" max="7" width="8.85546875" style="1" customWidth="1"/>
    <col min="8" max="8" width="8.140625" style="1" customWidth="1"/>
    <col min="9" max="16384" width="9.140625" style="1"/>
  </cols>
  <sheetData>
    <row r="1" spans="1:4" ht="23.25" customHeight="1" x14ac:dyDescent="0.35">
      <c r="A1" s="11"/>
      <c r="B1" s="11"/>
      <c r="C1" s="11"/>
      <c r="D1" s="16" t="s">
        <v>0</v>
      </c>
    </row>
    <row r="2" spans="1:4" s="17" customFormat="1" ht="53.25" customHeight="1" x14ac:dyDescent="0.25">
      <c r="B2" s="21" t="s">
        <v>37</v>
      </c>
      <c r="C2" s="21"/>
      <c r="D2" s="21"/>
    </row>
    <row r="3" spans="1:4" ht="28.5" customHeight="1" x14ac:dyDescent="0.3">
      <c r="A3" s="1" t="s">
        <v>24</v>
      </c>
      <c r="C3" s="20" t="s">
        <v>25</v>
      </c>
      <c r="D3" s="20"/>
    </row>
    <row r="4" spans="1:4" s="7" customFormat="1" ht="33" x14ac:dyDescent="0.25">
      <c r="A4" s="28" t="s">
        <v>1</v>
      </c>
      <c r="B4" s="28" t="s">
        <v>2</v>
      </c>
      <c r="C4" s="28" t="s">
        <v>3</v>
      </c>
      <c r="D4" s="29" t="s">
        <v>27</v>
      </c>
    </row>
    <row r="5" spans="1:4" s="2" customFormat="1" x14ac:dyDescent="0.25">
      <c r="A5" s="30"/>
      <c r="B5" s="15" t="s">
        <v>38</v>
      </c>
      <c r="C5" s="15" t="s">
        <v>38</v>
      </c>
      <c r="D5" s="31"/>
    </row>
    <row r="6" spans="1:4" s="3" customFormat="1" ht="17.25" x14ac:dyDescent="0.3">
      <c r="A6" s="30" t="s">
        <v>4</v>
      </c>
      <c r="B6" s="9">
        <v>23947.5</v>
      </c>
      <c r="C6" s="9">
        <v>28506.799999999999</v>
      </c>
      <c r="D6" s="32">
        <f>C6*100/B6</f>
        <v>119.03873055642552</v>
      </c>
    </row>
    <row r="7" spans="1:4" s="3" customFormat="1" ht="17.25" x14ac:dyDescent="0.3">
      <c r="A7" s="30" t="s">
        <v>5</v>
      </c>
      <c r="B7" s="9">
        <v>66888</v>
      </c>
      <c r="C7" s="9">
        <v>70000</v>
      </c>
      <c r="D7" s="32">
        <f t="shared" ref="D7:D22" si="0">C7*100/B7</f>
        <v>104.65255352230595</v>
      </c>
    </row>
    <row r="8" spans="1:4" s="3" customFormat="1" ht="17.25" x14ac:dyDescent="0.3">
      <c r="A8" s="30" t="s">
        <v>6</v>
      </c>
      <c r="B8" s="9">
        <v>6350</v>
      </c>
      <c r="C8" s="9">
        <v>6910.4</v>
      </c>
      <c r="D8" s="32">
        <f t="shared" si="0"/>
        <v>108.8251968503937</v>
      </c>
    </row>
    <row r="9" spans="1:4" s="3" customFormat="1" ht="17.25" x14ac:dyDescent="0.3">
      <c r="A9" s="30" t="s">
        <v>7</v>
      </c>
      <c r="B9" s="9">
        <v>9750</v>
      </c>
      <c r="C9" s="9">
        <v>12575.5</v>
      </c>
      <c r="D9" s="32">
        <f t="shared" si="0"/>
        <v>128.97948717948717</v>
      </c>
    </row>
    <row r="10" spans="1:4" s="4" customFormat="1" ht="33" x14ac:dyDescent="0.25">
      <c r="A10" s="33" t="s">
        <v>8</v>
      </c>
      <c r="B10" s="8">
        <v>497276.1</v>
      </c>
      <c r="C10" s="8">
        <v>497276.1</v>
      </c>
      <c r="D10" s="32">
        <f t="shared" si="0"/>
        <v>100</v>
      </c>
    </row>
    <row r="11" spans="1:4" s="4" customFormat="1" ht="17.25" x14ac:dyDescent="0.3">
      <c r="A11" s="33" t="s">
        <v>9</v>
      </c>
      <c r="B11" s="8"/>
      <c r="C11" s="8"/>
      <c r="D11" s="34">
        <v>0</v>
      </c>
    </row>
    <row r="12" spans="1:4" s="4" customFormat="1" ht="66" x14ac:dyDescent="0.25">
      <c r="A12" s="35" t="s">
        <v>39</v>
      </c>
      <c r="B12" s="8">
        <v>1399.3</v>
      </c>
      <c r="C12" s="8">
        <v>1399.3</v>
      </c>
      <c r="D12" s="32">
        <f t="shared" si="0"/>
        <v>100</v>
      </c>
    </row>
    <row r="13" spans="1:4" s="12" customFormat="1" ht="17.25" x14ac:dyDescent="0.3">
      <c r="A13" s="33" t="s">
        <v>40</v>
      </c>
      <c r="B13" s="8">
        <v>46290</v>
      </c>
      <c r="C13" s="8">
        <v>48453.7</v>
      </c>
      <c r="D13" s="34">
        <f t="shared" si="0"/>
        <v>104.67422769496652</v>
      </c>
    </row>
    <row r="14" spans="1:4" s="2" customFormat="1" ht="17.25" x14ac:dyDescent="0.3">
      <c r="A14" s="36" t="s">
        <v>41</v>
      </c>
      <c r="B14" s="8"/>
      <c r="C14" s="8"/>
      <c r="D14" s="34"/>
    </row>
    <row r="15" spans="1:4" s="2" customFormat="1" ht="17.25" x14ac:dyDescent="0.3">
      <c r="A15" s="30" t="s">
        <v>22</v>
      </c>
      <c r="B15" s="9">
        <v>14390</v>
      </c>
      <c r="C15" s="9">
        <v>15744.3</v>
      </c>
      <c r="D15" s="34">
        <f t="shared" si="0"/>
        <v>109.41139680333565</v>
      </c>
    </row>
    <row r="16" spans="1:4" s="2" customFormat="1" ht="17.25" x14ac:dyDescent="0.3">
      <c r="A16" s="30" t="s">
        <v>23</v>
      </c>
      <c r="B16" s="9">
        <v>17280</v>
      </c>
      <c r="C16" s="9">
        <v>18805.7</v>
      </c>
      <c r="D16" s="34">
        <f t="shared" si="0"/>
        <v>108.8292824074074</v>
      </c>
    </row>
    <row r="17" spans="1:4" s="4" customFormat="1" ht="17.25" x14ac:dyDescent="0.3">
      <c r="A17" s="30" t="s">
        <v>34</v>
      </c>
      <c r="B17" s="9">
        <v>4650</v>
      </c>
      <c r="C17" s="9">
        <v>6925.3</v>
      </c>
      <c r="D17" s="34">
        <f t="shared" si="0"/>
        <v>148.93118279569893</v>
      </c>
    </row>
    <row r="18" spans="1:4" s="2" customFormat="1" ht="17.25" x14ac:dyDescent="0.3">
      <c r="A18" s="30" t="s">
        <v>42</v>
      </c>
      <c r="B18" s="9">
        <v>9970</v>
      </c>
      <c r="C18" s="9">
        <v>6978.4</v>
      </c>
      <c r="D18" s="34">
        <f t="shared" si="0"/>
        <v>69.993981945837518</v>
      </c>
    </row>
    <row r="19" spans="1:4" s="2" customFormat="1" ht="17.25" x14ac:dyDescent="0.3">
      <c r="A19" s="33" t="s">
        <v>33</v>
      </c>
      <c r="B19" s="8">
        <v>2175</v>
      </c>
      <c r="C19" s="8">
        <v>1965</v>
      </c>
      <c r="D19" s="34">
        <f t="shared" si="0"/>
        <v>90.34482758620689</v>
      </c>
    </row>
    <row r="20" spans="1:4" s="3" customFormat="1" ht="17.25" x14ac:dyDescent="0.3">
      <c r="A20" s="28" t="s">
        <v>21</v>
      </c>
      <c r="B20" s="18">
        <v>21259.8</v>
      </c>
      <c r="C20" s="18">
        <v>36716.199999999997</v>
      </c>
      <c r="D20" s="37">
        <f t="shared" si="0"/>
        <v>172.70247133086858</v>
      </c>
    </row>
    <row r="21" spans="1:4" s="7" customFormat="1" ht="29.25" customHeight="1" x14ac:dyDescent="0.3">
      <c r="A21" s="38" t="s">
        <v>26</v>
      </c>
      <c r="B21" s="23">
        <f>SUM(B6,B7,B8,B9,B10,B12,B13,B19,B20)</f>
        <v>675335.70000000007</v>
      </c>
      <c r="C21" s="23">
        <f>SUM(C6,C7,C8,C9,C10,C12,C13,C19,C20)</f>
        <v>703802.99999999988</v>
      </c>
      <c r="D21" s="39">
        <f t="shared" si="0"/>
        <v>104.21528137783916</v>
      </c>
    </row>
    <row r="22" spans="1:4" s="3" customFormat="1" ht="36.75" customHeight="1" thickBot="1" x14ac:dyDescent="0.35">
      <c r="A22" s="50" t="s">
        <v>36</v>
      </c>
      <c r="B22" s="50">
        <f>B21-B10-B11-B12</f>
        <v>176660.3000000001</v>
      </c>
      <c r="C22" s="50">
        <f>C21-C10-C11-C12</f>
        <v>205127.59999999992</v>
      </c>
      <c r="D22" s="51">
        <f t="shared" si="0"/>
        <v>116.11414675509994</v>
      </c>
    </row>
    <row r="23" spans="1:4" s="5" customFormat="1" ht="33" x14ac:dyDescent="0.3">
      <c r="A23" s="6" t="s">
        <v>10</v>
      </c>
      <c r="B23" s="6" t="s">
        <v>2</v>
      </c>
      <c r="C23" s="6" t="s">
        <v>3</v>
      </c>
      <c r="D23" s="40" t="s">
        <v>27</v>
      </c>
    </row>
    <row r="24" spans="1:4" s="5" customFormat="1" ht="33" x14ac:dyDescent="0.3">
      <c r="A24" s="41"/>
      <c r="B24" s="22" t="s">
        <v>38</v>
      </c>
      <c r="C24" s="22" t="s">
        <v>38</v>
      </c>
      <c r="D24" s="29"/>
    </row>
    <row r="25" spans="1:4" s="4" customFormat="1" ht="35.25" customHeight="1" x14ac:dyDescent="0.3">
      <c r="A25" s="42" t="s">
        <v>11</v>
      </c>
      <c r="B25" s="10">
        <v>133287.70000000001</v>
      </c>
      <c r="C25" s="10">
        <f>B25</f>
        <v>133287.70000000001</v>
      </c>
      <c r="D25" s="43">
        <f>C25*100/B25</f>
        <v>100</v>
      </c>
    </row>
    <row r="26" spans="1:4" s="5" customFormat="1" ht="17.25" x14ac:dyDescent="0.3">
      <c r="A26" s="33" t="s">
        <v>12</v>
      </c>
      <c r="B26" s="8">
        <v>10628.3</v>
      </c>
      <c r="C26" s="10">
        <f t="shared" ref="C26:C41" si="1">B26</f>
        <v>10628.3</v>
      </c>
      <c r="D26" s="44">
        <f>C26*100/B26</f>
        <v>100</v>
      </c>
    </row>
    <row r="27" spans="1:4" s="5" customFormat="1" ht="17.25" x14ac:dyDescent="0.3">
      <c r="A27" s="33" t="s">
        <v>13</v>
      </c>
      <c r="B27" s="8">
        <v>15672.3</v>
      </c>
      <c r="C27" s="10">
        <f t="shared" si="1"/>
        <v>15672.3</v>
      </c>
      <c r="D27" s="44">
        <f t="shared" ref="D27:D41" si="2">C27*100/B27</f>
        <v>100</v>
      </c>
    </row>
    <row r="28" spans="1:4" s="5" customFormat="1" ht="17.25" x14ac:dyDescent="0.3">
      <c r="A28" s="33" t="s">
        <v>14</v>
      </c>
      <c r="B28" s="8">
        <v>62386.3</v>
      </c>
      <c r="C28" s="10">
        <f t="shared" si="1"/>
        <v>62386.3</v>
      </c>
      <c r="D28" s="44">
        <f t="shared" si="2"/>
        <v>100</v>
      </c>
    </row>
    <row r="29" spans="1:4" s="5" customFormat="1" ht="17.25" x14ac:dyDescent="0.3">
      <c r="A29" s="33" t="s">
        <v>15</v>
      </c>
      <c r="B29" s="8">
        <v>1089.2</v>
      </c>
      <c r="C29" s="10">
        <f t="shared" si="1"/>
        <v>1089.2</v>
      </c>
      <c r="D29" s="44">
        <f t="shared" si="2"/>
        <v>100</v>
      </c>
    </row>
    <row r="30" spans="1:4" s="5" customFormat="1" ht="17.25" x14ac:dyDescent="0.3">
      <c r="A30" s="35" t="s">
        <v>30</v>
      </c>
      <c r="B30" s="8">
        <v>321.5</v>
      </c>
      <c r="C30" s="10">
        <f t="shared" si="1"/>
        <v>321.5</v>
      </c>
      <c r="D30" s="44">
        <f t="shared" si="2"/>
        <v>100</v>
      </c>
    </row>
    <row r="31" spans="1:4" s="4" customFormat="1" ht="17.25" x14ac:dyDescent="0.3">
      <c r="A31" s="33" t="s">
        <v>16</v>
      </c>
      <c r="B31" s="8">
        <v>614.6</v>
      </c>
      <c r="C31" s="10">
        <f t="shared" si="1"/>
        <v>614.6</v>
      </c>
      <c r="D31" s="44">
        <f t="shared" si="2"/>
        <v>100</v>
      </c>
    </row>
    <row r="32" spans="1:4" s="4" customFormat="1" ht="17.25" x14ac:dyDescent="0.3">
      <c r="A32" s="45" t="s">
        <v>17</v>
      </c>
      <c r="B32" s="13">
        <v>6227.4</v>
      </c>
      <c r="C32" s="10">
        <f t="shared" si="1"/>
        <v>6227.4</v>
      </c>
      <c r="D32" s="44">
        <f t="shared" si="2"/>
        <v>100</v>
      </c>
    </row>
    <row r="33" spans="1:4" s="4" customFormat="1" ht="17.25" x14ac:dyDescent="0.3">
      <c r="A33" s="46" t="s">
        <v>35</v>
      </c>
      <c r="B33" s="13">
        <v>6351.4</v>
      </c>
      <c r="C33" s="10">
        <f t="shared" si="1"/>
        <v>6351.4</v>
      </c>
      <c r="D33" s="44">
        <f t="shared" si="2"/>
        <v>100</v>
      </c>
    </row>
    <row r="34" spans="1:4" s="4" customFormat="1" ht="17.25" x14ac:dyDescent="0.3">
      <c r="A34" s="46" t="s">
        <v>28</v>
      </c>
      <c r="B34" s="13">
        <v>2379</v>
      </c>
      <c r="C34" s="10">
        <f t="shared" si="1"/>
        <v>2379</v>
      </c>
      <c r="D34" s="44">
        <f t="shared" si="2"/>
        <v>100</v>
      </c>
    </row>
    <row r="35" spans="1:4" s="5" customFormat="1" ht="17.25" x14ac:dyDescent="0.3">
      <c r="A35" s="46" t="s">
        <v>31</v>
      </c>
      <c r="B35" s="13">
        <v>4899.5</v>
      </c>
      <c r="C35" s="10">
        <f t="shared" si="1"/>
        <v>4899.5</v>
      </c>
      <c r="D35" s="44">
        <f t="shared" si="2"/>
        <v>100</v>
      </c>
    </row>
    <row r="36" spans="1:4" s="5" customFormat="1" ht="17.25" x14ac:dyDescent="0.3">
      <c r="A36" s="45" t="s">
        <v>18</v>
      </c>
      <c r="B36" s="13">
        <v>11409.4</v>
      </c>
      <c r="C36" s="10">
        <f t="shared" si="1"/>
        <v>11409.4</v>
      </c>
      <c r="D36" s="44">
        <f t="shared" si="2"/>
        <v>100</v>
      </c>
    </row>
    <row r="37" spans="1:4" s="4" customFormat="1" ht="17.25" x14ac:dyDescent="0.3">
      <c r="A37" s="42" t="s">
        <v>19</v>
      </c>
      <c r="B37" s="10">
        <v>337585.9</v>
      </c>
      <c r="C37" s="10">
        <f t="shared" si="1"/>
        <v>337585.9</v>
      </c>
      <c r="D37" s="43">
        <f t="shared" si="2"/>
        <v>100</v>
      </c>
    </row>
    <row r="38" spans="1:4" s="5" customFormat="1" ht="17.25" x14ac:dyDescent="0.3">
      <c r="A38" s="33" t="s">
        <v>43</v>
      </c>
      <c r="B38" s="8">
        <v>574</v>
      </c>
      <c r="C38" s="10">
        <f t="shared" si="1"/>
        <v>574</v>
      </c>
      <c r="D38" s="43">
        <f t="shared" si="2"/>
        <v>100</v>
      </c>
    </row>
    <row r="39" spans="1:4" s="5" customFormat="1" ht="17.25" x14ac:dyDescent="0.3">
      <c r="A39" s="42" t="s">
        <v>44</v>
      </c>
      <c r="B39" s="10">
        <v>1595</v>
      </c>
      <c r="C39" s="10">
        <f t="shared" si="1"/>
        <v>1595</v>
      </c>
      <c r="D39" s="43">
        <f t="shared" si="2"/>
        <v>100</v>
      </c>
    </row>
    <row r="40" spans="1:4" s="3" customFormat="1" ht="33" x14ac:dyDescent="0.3">
      <c r="A40" s="33" t="s">
        <v>29</v>
      </c>
      <c r="B40" s="8">
        <v>112410.2</v>
      </c>
      <c r="C40" s="10">
        <f t="shared" si="1"/>
        <v>112410.2</v>
      </c>
      <c r="D40" s="44">
        <f t="shared" si="2"/>
        <v>100</v>
      </c>
    </row>
    <row r="41" spans="1:4" s="3" customFormat="1" ht="35.25" customHeight="1" x14ac:dyDescent="0.3">
      <c r="A41" s="30" t="s">
        <v>20</v>
      </c>
      <c r="B41" s="9">
        <v>4775.2</v>
      </c>
      <c r="C41" s="10">
        <f t="shared" si="1"/>
        <v>4775.2</v>
      </c>
      <c r="D41" s="44">
        <f t="shared" si="2"/>
        <v>100</v>
      </c>
    </row>
    <row r="42" spans="1:4" ht="24" customHeight="1" x14ac:dyDescent="0.3">
      <c r="A42" s="47" t="s">
        <v>45</v>
      </c>
      <c r="B42" s="24">
        <v>6102.5</v>
      </c>
      <c r="C42" s="25"/>
      <c r="D42" s="48"/>
    </row>
    <row r="43" spans="1:4" s="19" customFormat="1" ht="25.5" customHeight="1" x14ac:dyDescent="0.25">
      <c r="A43" s="49" t="s">
        <v>26</v>
      </c>
      <c r="B43" s="26">
        <f>SUM(B25:B41)</f>
        <v>712206.89999999991</v>
      </c>
      <c r="C43" s="26">
        <f>SUM(C25:C41)</f>
        <v>712206.89999999991</v>
      </c>
      <c r="D43" s="48"/>
    </row>
    <row r="44" spans="1:4" ht="17.25" x14ac:dyDescent="0.3">
      <c r="A44" s="38" t="s">
        <v>32</v>
      </c>
      <c r="B44" s="23"/>
      <c r="C44" s="27">
        <v>-111229.4</v>
      </c>
      <c r="D44" s="44"/>
    </row>
  </sheetData>
  <mergeCells count="2">
    <mergeCell ref="C3:D3"/>
    <mergeCell ref="B2:D2"/>
  </mergeCells>
  <pageMargins left="0" right="0" top="0" bottom="0" header="0" footer="0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2-րդ եռամսյակ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2025-10-17T07:25:02Z</dcterms:modified>
</cp:coreProperties>
</file>