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719"/>
  </bookViews>
  <sheets>
    <sheet name="4-րդ եռամսյակ" sheetId="4" r:id="rId1"/>
  </sheets>
  <calcPr calcId="162913"/>
</workbook>
</file>

<file path=xl/calcChain.xml><?xml version="1.0" encoding="utf-8"?>
<calcChain xmlns="http://schemas.openxmlformats.org/spreadsheetml/2006/main">
  <c r="D24" i="4" l="1"/>
  <c r="D46" i="4" l="1"/>
  <c r="C44" i="4" l="1"/>
  <c r="C48" i="4" s="1"/>
  <c r="B44" i="4"/>
  <c r="B48" i="4" s="1"/>
  <c r="D48" i="4" l="1"/>
  <c r="C13" i="4" l="1"/>
  <c r="C25" i="4" s="1"/>
  <c r="B13" i="4"/>
  <c r="B25" i="4" s="1"/>
  <c r="B26" i="4" s="1"/>
  <c r="D15" i="4"/>
  <c r="D16" i="4"/>
  <c r="D13" i="4" l="1"/>
  <c r="D31" i="4" l="1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C26" i="4"/>
  <c r="D30" i="4" l="1"/>
  <c r="D23" i="4"/>
  <c r="D22" i="4"/>
  <c r="D21" i="4"/>
  <c r="D20" i="4"/>
  <c r="D19" i="4"/>
  <c r="D18" i="4"/>
  <c r="D14" i="4"/>
  <c r="D12" i="4"/>
  <c r="D11" i="4"/>
  <c r="D10" i="4"/>
  <c r="D9" i="4"/>
  <c r="D26" i="4" l="1"/>
  <c r="D25" i="4"/>
</calcChain>
</file>

<file path=xl/sharedStrings.xml><?xml version="1.0" encoding="utf-8"?>
<sst xmlns="http://schemas.openxmlformats.org/spreadsheetml/2006/main" count="55" uniqueCount="49">
  <si>
    <t>Հավելված</t>
  </si>
  <si>
    <t>Եկամտատեսակ</t>
  </si>
  <si>
    <t>Նախատեսված</t>
  </si>
  <si>
    <t>Կատարողական</t>
  </si>
  <si>
    <t>Անշարժ գույքի հարկ</t>
  </si>
  <si>
    <t>Գույքահարկ փոխադրամիջոցներից</t>
  </si>
  <si>
    <t>Տեղական տուրքեր</t>
  </si>
  <si>
    <t>Ընդամենը գույքի վարձակալությունից եկամուտներ</t>
  </si>
  <si>
    <t>Պետական բյուջեից ֆինանսական համահարթեցման սկզբունքով տրամադրվող դոտացիաներ</t>
  </si>
  <si>
    <t>Այլ դոտացիաներ</t>
  </si>
  <si>
    <t>Ծախսային մաս</t>
  </si>
  <si>
    <t>Դրամով վճարվող աշխատավարձեր և հավելավճարներ</t>
  </si>
  <si>
    <t>Էներգետիկ ծառայություններ</t>
  </si>
  <si>
    <t>Կոմունալ ծառայություններ</t>
  </si>
  <si>
    <t>Կապի ծառայություններ</t>
  </si>
  <si>
    <t>Գործողումների և շրջագայությունների ծախսեր</t>
  </si>
  <si>
    <t>Պայմանագրային ծառայությունների ձեռքբերում</t>
  </si>
  <si>
    <t>Դրամաշնորհներ</t>
  </si>
  <si>
    <t>Սուբսիդիաներ</t>
  </si>
  <si>
    <t>Մեքենաներ և սարքավորումներ, այլ հիմնական միջոցներ</t>
  </si>
  <si>
    <t>Այլ եկամուտներ</t>
  </si>
  <si>
    <t>տեղական վճար</t>
  </si>
  <si>
    <t>տեղական վճ.՝ծնողական մուծում</t>
  </si>
  <si>
    <t>տեղական վճ.՝ աղբահանություն</t>
  </si>
  <si>
    <t xml:space="preserve">Եկամտային մաս. </t>
  </si>
  <si>
    <t>հազ.դրամ</t>
  </si>
  <si>
    <t>Ընդամենը</t>
  </si>
  <si>
    <t>Կատ. տոկոս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</si>
  <si>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</si>
  <si>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Ընթացիկ նորոգում և պահպանում</t>
  </si>
  <si>
    <t>Շենքերի և շինություններ կապիտալ վերանորոգում, շինարարություն</t>
  </si>
  <si>
    <t>Ապահովագրական ծախսեր</t>
  </si>
  <si>
    <t>Նյութեր</t>
  </si>
  <si>
    <t>Հողի իրացումից մուտքեր</t>
  </si>
  <si>
    <t xml:space="preserve">Պետական տուրք </t>
  </si>
  <si>
    <t>տեղական վճ.՝ խմելու ջրի վարձավճար</t>
  </si>
  <si>
    <t>Ընդամենը սեփական եկամուտ</t>
  </si>
  <si>
    <t>/4-րդ եռամսյակ/</t>
  </si>
  <si>
    <t xml:space="preserve"> Պետական բյուջեից կապիտալ ծախսերի ֆինանսավորման նպատակային հատկացումներ (սուբվենցիաներ)</t>
  </si>
  <si>
    <t>ՊԱՇՏՈՆԱԿԱՆ ԴՐԱՄԱՇՆՈՐՀՆԵՐ որից՝</t>
  </si>
  <si>
    <t>Ընդամենը ծախսեր</t>
  </si>
  <si>
    <t>2.4 Կապիտալ արտաքին պաշտոնական դրամաշնորհներ`  ստացված միջազգային կազմակերպություններից</t>
  </si>
  <si>
    <t>Մասնագիտական ծառայություններ</t>
  </si>
  <si>
    <t>Ալյ հիմնական միջոցներ</t>
  </si>
  <si>
    <t xml:space="preserve">Հայաստանի Հանրապետության Վայոց ձորի մարզի
Եղեգնաձոր համայնքի ավագանու
          2023 թվականի ------ թիվ --- որոշման                                                                                                  
</t>
  </si>
  <si>
    <t xml:space="preserve">Եղեգնաձոր համայնքի ավագանու 2025 թվականի </t>
  </si>
  <si>
    <t>հունվարի 21-ի թիվ 03-Լ որոշման</t>
  </si>
  <si>
    <t>Այլ ծախսեր</t>
  </si>
  <si>
    <t>Սոցիալական նպաստներ և կենսաթոշակներ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</si>
</sst>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  <font>
      <sz val="13"/>
      <color theme="1"/>
      <name val="GHEA Grapalat"/>
      <family val="3"/>
    </font>
    <font>
      <sz val="11"/>
      <color rgb="FFFF0000"/>
      <name val="GHEA Grapalat"/>
      <family val="3"/>
    </font>
    <font>
      <sz val="10"/>
      <name val="Arial LatArm"/>
      <family val="2"/>
    </font>
    <font>
      <sz val="10"/>
      <name val="GHEA Grapalat"/>
      <family val="3"/>
    </font>
    <font>
      <sz val="10"/>
      <color theme="1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b/>
      <sz val="10"/>
      <color theme="1"/>
      <name val="GHEA Grapalat"/>
      <family val="3"/>
    </font>
    <font>
      <b/>
      <i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2" applyNumberFormat="0" applyFill="0" applyProtection="0">
      <alignment horizontal="left" vertical="center" wrapText="1"/>
    </xf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64" fontId="2" fillId="0" borderId="0" xfId="0" applyNumberFormat="1" applyFont="1"/>
    <xf numFmtId="0" fontId="2" fillId="0" borderId="0" xfId="0" applyFont="1" applyAlignment="1">
      <alignment vertical="top"/>
    </xf>
    <xf numFmtId="3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3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 applyAlignment="1">
      <alignment wrapText="1"/>
    </xf>
    <xf numFmtId="3" fontId="7" fillId="2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top" wrapText="1"/>
    </xf>
  </cellXfs>
  <cellStyles count="2"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25" workbookViewId="0">
      <selection activeCell="J46" sqref="J46"/>
    </sheetView>
  </sheetViews>
  <sheetFormatPr defaultRowHeight="16.5" x14ac:dyDescent="0.3"/>
  <cols>
    <col min="1" max="1" width="59.85546875" style="1" customWidth="1"/>
    <col min="2" max="2" width="18" style="1" customWidth="1"/>
    <col min="3" max="3" width="19" style="11" customWidth="1"/>
    <col min="4" max="4" width="12.7109375" style="9" customWidth="1"/>
    <col min="5" max="6" width="9.7109375" style="1" customWidth="1"/>
    <col min="7" max="7" width="8.85546875" style="1" customWidth="1"/>
    <col min="8" max="8" width="8.140625" style="1" customWidth="1"/>
    <col min="9" max="16384" width="9.140625" style="1"/>
  </cols>
  <sheetData>
    <row r="1" spans="1:4" ht="22.5" customHeight="1" x14ac:dyDescent="0.35">
      <c r="A1" s="7"/>
      <c r="B1" s="55"/>
      <c r="C1" s="56"/>
      <c r="D1" s="57" t="s">
        <v>0</v>
      </c>
    </row>
    <row r="2" spans="1:4" x14ac:dyDescent="0.3">
      <c r="A2" s="10"/>
      <c r="B2" s="58" t="s">
        <v>44</v>
      </c>
      <c r="C2" s="58"/>
      <c r="D2" s="58"/>
    </row>
    <row r="3" spans="1:4" x14ac:dyDescent="0.3">
      <c r="A3" s="10"/>
      <c r="B3" s="58" t="s">
        <v>45</v>
      </c>
      <c r="C3" s="58"/>
      <c r="D3" s="58"/>
    </row>
    <row r="4" spans="1:4" s="10" customFormat="1" ht="17.25" customHeight="1" x14ac:dyDescent="0.25">
      <c r="B4" s="58" t="s">
        <v>46</v>
      </c>
      <c r="C4" s="58"/>
      <c r="D4" s="58"/>
    </row>
    <row r="5" spans="1:4" x14ac:dyDescent="0.3">
      <c r="A5" s="1" t="s">
        <v>24</v>
      </c>
      <c r="C5" s="16"/>
      <c r="D5" s="16"/>
    </row>
    <row r="6" spans="1:4" x14ac:dyDescent="0.3">
      <c r="C6" s="13"/>
      <c r="D6" s="15" t="s">
        <v>25</v>
      </c>
    </row>
    <row r="7" spans="1:4" s="6" customFormat="1" ht="28.5" x14ac:dyDescent="0.25">
      <c r="A7" s="23" t="s">
        <v>1</v>
      </c>
      <c r="B7" s="23" t="s">
        <v>2</v>
      </c>
      <c r="C7" s="29" t="s">
        <v>3</v>
      </c>
      <c r="D7" s="30" t="s">
        <v>27</v>
      </c>
    </row>
    <row r="8" spans="1:4" s="2" customFormat="1" x14ac:dyDescent="0.25">
      <c r="A8" s="22"/>
      <c r="B8" s="31" t="s">
        <v>37</v>
      </c>
      <c r="C8" s="32" t="s">
        <v>37</v>
      </c>
      <c r="D8" s="33"/>
    </row>
    <row r="9" spans="1:4" s="3" customFormat="1" x14ac:dyDescent="0.3">
      <c r="A9" s="34" t="s">
        <v>4</v>
      </c>
      <c r="B9" s="35">
        <v>34551</v>
      </c>
      <c r="C9" s="35">
        <v>45861.404000000002</v>
      </c>
      <c r="D9" s="36">
        <f>C9*100/B9</f>
        <v>132.73538826662036</v>
      </c>
    </row>
    <row r="10" spans="1:4" s="3" customFormat="1" x14ac:dyDescent="0.3">
      <c r="A10" s="34" t="s">
        <v>5</v>
      </c>
      <c r="B10" s="35">
        <v>111718.1</v>
      </c>
      <c r="C10" s="35">
        <v>120676.9</v>
      </c>
      <c r="D10" s="36">
        <f t="shared" ref="D10:D26" si="0">C10*100/B10</f>
        <v>108.01911239091964</v>
      </c>
    </row>
    <row r="11" spans="1:4" s="3" customFormat="1" x14ac:dyDescent="0.3">
      <c r="A11" s="34" t="s">
        <v>6</v>
      </c>
      <c r="B11" s="35">
        <v>7214</v>
      </c>
      <c r="C11" s="35">
        <v>9840.7000000000007</v>
      </c>
      <c r="D11" s="36">
        <f t="shared" si="0"/>
        <v>136.41114499584143</v>
      </c>
    </row>
    <row r="12" spans="1:4" s="3" customFormat="1" x14ac:dyDescent="0.3">
      <c r="A12" s="23" t="s">
        <v>7</v>
      </c>
      <c r="B12" s="35">
        <v>13000</v>
      </c>
      <c r="C12" s="35">
        <v>15050.7</v>
      </c>
      <c r="D12" s="36">
        <f t="shared" si="0"/>
        <v>115.77461538461539</v>
      </c>
    </row>
    <row r="13" spans="1:4" s="3" customFormat="1" x14ac:dyDescent="0.3">
      <c r="A13" s="23" t="s">
        <v>39</v>
      </c>
      <c r="B13" s="35">
        <f>B14+B15+B16</f>
        <v>650741.80000000005</v>
      </c>
      <c r="C13" s="35">
        <f>C14+C15+C16</f>
        <v>651567.20000000007</v>
      </c>
      <c r="D13" s="36">
        <f t="shared" si="0"/>
        <v>100.12683986183153</v>
      </c>
    </row>
    <row r="14" spans="1:4" s="4" customFormat="1" ht="27" x14ac:dyDescent="0.25">
      <c r="A14" s="19" t="s">
        <v>8</v>
      </c>
      <c r="B14" s="38">
        <v>575334.80000000005</v>
      </c>
      <c r="C14" s="38">
        <v>575334.80000000005</v>
      </c>
      <c r="D14" s="39">
        <f t="shared" si="0"/>
        <v>100</v>
      </c>
    </row>
    <row r="15" spans="1:4" s="4" customFormat="1" ht="27" x14ac:dyDescent="0.25">
      <c r="A15" s="19" t="s">
        <v>38</v>
      </c>
      <c r="B15" s="38">
        <v>64787</v>
      </c>
      <c r="C15" s="38">
        <v>66094.8</v>
      </c>
      <c r="D15" s="39">
        <f t="shared" si="0"/>
        <v>102.01861484557087</v>
      </c>
    </row>
    <row r="16" spans="1:4" s="4" customFormat="1" ht="33.75" customHeight="1" x14ac:dyDescent="0.25">
      <c r="A16" s="20" t="s">
        <v>41</v>
      </c>
      <c r="B16" s="38">
        <v>10620</v>
      </c>
      <c r="C16" s="38">
        <v>10137.6</v>
      </c>
      <c r="D16" s="39">
        <f t="shared" si="0"/>
        <v>95.457627118644069</v>
      </c>
    </row>
    <row r="17" spans="1:4" s="4" customFormat="1" x14ac:dyDescent="0.25">
      <c r="A17" s="19" t="s">
        <v>9</v>
      </c>
      <c r="B17" s="38"/>
      <c r="C17" s="38"/>
      <c r="D17" s="39"/>
    </row>
    <row r="18" spans="1:4" s="8" customFormat="1" ht="54" x14ac:dyDescent="0.25">
      <c r="A18" s="21" t="s">
        <v>28</v>
      </c>
      <c r="B18" s="38">
        <v>1999</v>
      </c>
      <c r="C18" s="38">
        <v>1999</v>
      </c>
      <c r="D18" s="39">
        <f t="shared" si="0"/>
        <v>100</v>
      </c>
    </row>
    <row r="19" spans="1:4" s="2" customFormat="1" x14ac:dyDescent="0.25">
      <c r="A19" s="19" t="s">
        <v>21</v>
      </c>
      <c r="B19" s="40">
        <v>9970</v>
      </c>
      <c r="C19" s="40">
        <v>29802</v>
      </c>
      <c r="D19" s="36">
        <f t="shared" si="0"/>
        <v>298.91675025075227</v>
      </c>
    </row>
    <row r="20" spans="1:4" s="2" customFormat="1" x14ac:dyDescent="0.25">
      <c r="A20" s="22" t="s">
        <v>22</v>
      </c>
      <c r="B20" s="40">
        <v>22393</v>
      </c>
      <c r="C20" s="40">
        <v>21831.599999999999</v>
      </c>
      <c r="D20" s="36">
        <f t="shared" si="0"/>
        <v>97.49296655204752</v>
      </c>
    </row>
    <row r="21" spans="1:4" s="2" customFormat="1" x14ac:dyDescent="0.25">
      <c r="A21" s="22" t="s">
        <v>23</v>
      </c>
      <c r="B21" s="40">
        <v>26850</v>
      </c>
      <c r="C21" s="40">
        <v>27326.1</v>
      </c>
      <c r="D21" s="36">
        <f t="shared" si="0"/>
        <v>101.77318435754189</v>
      </c>
    </row>
    <row r="22" spans="1:4" s="4" customFormat="1" x14ac:dyDescent="0.25">
      <c r="A22" s="22" t="s">
        <v>35</v>
      </c>
      <c r="B22" s="38">
        <v>6050</v>
      </c>
      <c r="C22" s="38">
        <v>8385.4</v>
      </c>
      <c r="D22" s="36">
        <f t="shared" si="0"/>
        <v>138.60165289256199</v>
      </c>
    </row>
    <row r="23" spans="1:4" s="2" customFormat="1" x14ac:dyDescent="0.25">
      <c r="A23" s="19" t="s">
        <v>34</v>
      </c>
      <c r="B23" s="40">
        <v>5115</v>
      </c>
      <c r="C23" s="40">
        <v>5182.7</v>
      </c>
      <c r="D23" s="36">
        <f t="shared" si="0"/>
        <v>101.32355816226784</v>
      </c>
    </row>
    <row r="24" spans="1:4" s="2" customFormat="1" x14ac:dyDescent="0.25">
      <c r="A24" s="22" t="s">
        <v>20</v>
      </c>
      <c r="B24" s="40">
        <v>5046.8999999999996</v>
      </c>
      <c r="C24" s="40">
        <v>48844</v>
      </c>
      <c r="D24" s="36">
        <f t="shared" si="0"/>
        <v>967.80201707979165</v>
      </c>
    </row>
    <row r="25" spans="1:4" s="2" customFormat="1" x14ac:dyDescent="0.25">
      <c r="A25" s="23" t="s">
        <v>26</v>
      </c>
      <c r="B25" s="29">
        <f>B9+B10+B11+B12+B13+B18+B19+B20+B21+B22+B23+B24</f>
        <v>894648.8</v>
      </c>
      <c r="C25" s="29">
        <f>C9+C10+C11+C12+C13+C18+C19+C20+C21+C22+C23+C24</f>
        <v>986367.70400000003</v>
      </c>
      <c r="D25" s="41">
        <f t="shared" si="0"/>
        <v>110.25194512081165</v>
      </c>
    </row>
    <row r="26" spans="1:4" s="3" customFormat="1" x14ac:dyDescent="0.3">
      <c r="A26" s="42" t="s">
        <v>36</v>
      </c>
      <c r="B26" s="43">
        <f>B25-B13-B18</f>
        <v>241908</v>
      </c>
      <c r="C26" s="43">
        <f>C25-C13-C18</f>
        <v>332801.50399999996</v>
      </c>
      <c r="D26" s="44">
        <f t="shared" si="0"/>
        <v>137.57358334573473</v>
      </c>
    </row>
    <row r="27" spans="1:4" s="3" customFormat="1" x14ac:dyDescent="0.3">
      <c r="A27" s="37"/>
      <c r="B27" s="43"/>
      <c r="C27" s="43"/>
      <c r="D27" s="44"/>
    </row>
    <row r="28" spans="1:4" s="6" customFormat="1" ht="28.5" x14ac:dyDescent="0.25">
      <c r="A28" s="45" t="s">
        <v>10</v>
      </c>
      <c r="B28" s="45" t="s">
        <v>2</v>
      </c>
      <c r="C28" s="46" t="s">
        <v>3</v>
      </c>
      <c r="D28" s="47" t="s">
        <v>27</v>
      </c>
    </row>
    <row r="29" spans="1:4" s="3" customFormat="1" x14ac:dyDescent="0.3">
      <c r="A29" s="28"/>
      <c r="B29" s="48" t="s">
        <v>37</v>
      </c>
      <c r="C29" s="49" t="s">
        <v>37</v>
      </c>
      <c r="D29" s="50"/>
    </row>
    <row r="30" spans="1:4" s="5" customFormat="1" ht="21" customHeight="1" x14ac:dyDescent="0.3">
      <c r="A30" s="24" t="s">
        <v>11</v>
      </c>
      <c r="B30" s="51">
        <v>189565</v>
      </c>
      <c r="C30" s="51">
        <v>188752.5</v>
      </c>
      <c r="D30" s="52">
        <f>C30*100/B30</f>
        <v>99.571387123150373</v>
      </c>
    </row>
    <row r="31" spans="1:4" s="5" customFormat="1" x14ac:dyDescent="0.3">
      <c r="A31" s="24" t="s">
        <v>12</v>
      </c>
      <c r="B31" s="51">
        <v>22300</v>
      </c>
      <c r="C31" s="51">
        <v>16457.3</v>
      </c>
      <c r="D31" s="52">
        <f t="shared" ref="D31:D46" si="1">C31*100/B31</f>
        <v>73.799551569506733</v>
      </c>
    </row>
    <row r="32" spans="1:4" s="5" customFormat="1" x14ac:dyDescent="0.3">
      <c r="A32" s="24" t="s">
        <v>13</v>
      </c>
      <c r="B32" s="51">
        <v>38485</v>
      </c>
      <c r="C32" s="51">
        <v>38188.9</v>
      </c>
      <c r="D32" s="52">
        <f t="shared" si="1"/>
        <v>99.230609328309725</v>
      </c>
    </row>
    <row r="33" spans="1:4" s="5" customFormat="1" x14ac:dyDescent="0.3">
      <c r="A33" s="24" t="s">
        <v>14</v>
      </c>
      <c r="B33" s="51">
        <v>1630</v>
      </c>
      <c r="C33" s="51">
        <v>1428.1</v>
      </c>
      <c r="D33" s="52">
        <f t="shared" si="1"/>
        <v>87.613496932515332</v>
      </c>
    </row>
    <row r="34" spans="1:4" s="5" customFormat="1" x14ac:dyDescent="0.3">
      <c r="A34" s="25" t="s">
        <v>31</v>
      </c>
      <c r="B34" s="51">
        <v>500</v>
      </c>
      <c r="C34" s="51">
        <v>411</v>
      </c>
      <c r="D34" s="52">
        <f t="shared" si="1"/>
        <v>82.2</v>
      </c>
    </row>
    <row r="35" spans="1:4" s="5" customFormat="1" x14ac:dyDescent="0.3">
      <c r="A35" s="24" t="s">
        <v>15</v>
      </c>
      <c r="B35" s="51">
        <v>1130</v>
      </c>
      <c r="C35" s="51">
        <v>965.7</v>
      </c>
      <c r="D35" s="52">
        <f t="shared" si="1"/>
        <v>85.460176991150448</v>
      </c>
    </row>
    <row r="36" spans="1:4" s="4" customFormat="1" ht="17.25" customHeight="1" x14ac:dyDescent="0.25">
      <c r="A36" s="26" t="s">
        <v>16</v>
      </c>
      <c r="B36" s="53">
        <v>8228.5</v>
      </c>
      <c r="C36" s="51">
        <v>6589.9</v>
      </c>
      <c r="D36" s="52">
        <f t="shared" si="1"/>
        <v>80.086285471228052</v>
      </c>
    </row>
    <row r="37" spans="1:4" s="4" customFormat="1" x14ac:dyDescent="0.25">
      <c r="A37" s="27" t="s">
        <v>42</v>
      </c>
      <c r="B37" s="53">
        <v>9400</v>
      </c>
      <c r="C37" s="51">
        <v>3640.8</v>
      </c>
      <c r="D37" s="52">
        <f t="shared" si="1"/>
        <v>38.731914893617024</v>
      </c>
    </row>
    <row r="38" spans="1:4" s="4" customFormat="1" x14ac:dyDescent="0.25">
      <c r="A38" s="25" t="s">
        <v>29</v>
      </c>
      <c r="B38" s="53">
        <v>3020</v>
      </c>
      <c r="C38" s="51">
        <v>2068.8000000000002</v>
      </c>
      <c r="D38" s="52">
        <f t="shared" si="1"/>
        <v>68.50331125827816</v>
      </c>
    </row>
    <row r="39" spans="1:4" s="4" customFormat="1" x14ac:dyDescent="0.25">
      <c r="A39" s="25" t="s">
        <v>32</v>
      </c>
      <c r="B39" s="53">
        <v>15620</v>
      </c>
      <c r="C39" s="51">
        <v>13190.5</v>
      </c>
      <c r="D39" s="52">
        <f t="shared" si="1"/>
        <v>84.446222791293209</v>
      </c>
    </row>
    <row r="40" spans="1:4" s="5" customFormat="1" x14ac:dyDescent="0.3">
      <c r="A40" s="24" t="s">
        <v>17</v>
      </c>
      <c r="B40" s="51">
        <v>17272.099999999999</v>
      </c>
      <c r="C40" s="51">
        <v>16377.8</v>
      </c>
      <c r="D40" s="52">
        <f t="shared" si="1"/>
        <v>94.822285651426299</v>
      </c>
    </row>
    <row r="41" spans="1:4" s="5" customFormat="1" x14ac:dyDescent="0.3">
      <c r="A41" s="24" t="s">
        <v>18</v>
      </c>
      <c r="B41" s="51">
        <v>485590</v>
      </c>
      <c r="C41" s="51">
        <v>469146.7</v>
      </c>
      <c r="D41" s="52">
        <f t="shared" si="1"/>
        <v>96.613748223810205</v>
      </c>
    </row>
    <row r="42" spans="1:4" s="4" customFormat="1" x14ac:dyDescent="0.25">
      <c r="A42" s="26" t="s">
        <v>48</v>
      </c>
      <c r="B42" s="53">
        <v>4300</v>
      </c>
      <c r="C42" s="51">
        <v>3860</v>
      </c>
      <c r="D42" s="52">
        <f t="shared" si="1"/>
        <v>89.767441860465112</v>
      </c>
    </row>
    <row r="43" spans="1:4" s="5" customFormat="1" x14ac:dyDescent="0.3">
      <c r="A43" s="24" t="s">
        <v>47</v>
      </c>
      <c r="B43" s="51">
        <v>13691.2</v>
      </c>
      <c r="C43" s="51">
        <v>1760.4</v>
      </c>
      <c r="D43" s="52">
        <f t="shared" si="1"/>
        <v>12.857894121771649</v>
      </c>
    </row>
    <row r="44" spans="1:4" s="5" customFormat="1" ht="16.5" customHeight="1" x14ac:dyDescent="0.3">
      <c r="A44" s="24" t="s">
        <v>30</v>
      </c>
      <c r="B44" s="51">
        <f>55754.1+141081.8</f>
        <v>196835.9</v>
      </c>
      <c r="C44" s="51">
        <f>44464.8+103639.5</f>
        <v>148104.29999999999</v>
      </c>
      <c r="D44" s="52">
        <f t="shared" si="1"/>
        <v>75.242524356583317</v>
      </c>
    </row>
    <row r="45" spans="1:4" s="3" customFormat="1" ht="16.5" customHeight="1" x14ac:dyDescent="0.3">
      <c r="A45" s="28" t="s">
        <v>19</v>
      </c>
      <c r="B45" s="54">
        <v>8922</v>
      </c>
      <c r="C45" s="51">
        <v>3849.9</v>
      </c>
      <c r="D45" s="52">
        <f t="shared" si="1"/>
        <v>43.150638870208475</v>
      </c>
    </row>
    <row r="46" spans="1:4" s="3" customFormat="1" x14ac:dyDescent="0.3">
      <c r="A46" s="28" t="s">
        <v>43</v>
      </c>
      <c r="B46" s="54">
        <v>7544</v>
      </c>
      <c r="C46" s="51">
        <v>5970</v>
      </c>
      <c r="D46" s="52">
        <f t="shared" si="1"/>
        <v>79.135737009544002</v>
      </c>
    </row>
    <row r="47" spans="1:4" s="3" customFormat="1" x14ac:dyDescent="0.3">
      <c r="A47" s="28" t="s">
        <v>33</v>
      </c>
      <c r="B47" s="54"/>
      <c r="C47" s="51">
        <v>44816.2</v>
      </c>
      <c r="D47" s="52"/>
    </row>
    <row r="48" spans="1:4" s="3" customFormat="1" x14ac:dyDescent="0.3">
      <c r="A48" s="28" t="s">
        <v>40</v>
      </c>
      <c r="B48" s="54">
        <f>SUM(B30:B47)</f>
        <v>1024033.7</v>
      </c>
      <c r="C48" s="54">
        <f>SUM(C30:C46)-C47</f>
        <v>875946.4</v>
      </c>
      <c r="D48" s="52">
        <f>C48*100/B48</f>
        <v>85.538825528886406</v>
      </c>
    </row>
    <row r="49" spans="1:4" x14ac:dyDescent="0.3">
      <c r="A49" s="17"/>
      <c r="B49" s="18"/>
    </row>
    <row r="50" spans="1:4" s="12" customFormat="1" ht="17.25" customHeight="1" x14ac:dyDescent="0.3">
      <c r="A50" s="1"/>
      <c r="B50" s="14"/>
      <c r="C50" s="14"/>
      <c r="D50" s="14"/>
    </row>
  </sheetData>
  <mergeCells count="4">
    <mergeCell ref="B4:D4"/>
    <mergeCell ref="C5:D5"/>
    <mergeCell ref="B2:D2"/>
    <mergeCell ref="B3:D3"/>
  </mergeCells>
  <pageMargins left="0.5" right="0" top="0" bottom="0" header="0" footer="0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4-րդ եռամսյակ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2025-01-22T05:21:46Z</dcterms:modified>
</cp:coreProperties>
</file>